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16AAF9C0-7C9B-431B-AA68-70BEC30492FE}" xr6:coauthVersionLast="45" xr6:coauthVersionMax="45" xr10:uidLastSave="{00000000-0000-0000-0000-000000000000}"/>
  <workbookProtection lockStructure="1"/>
  <bookViews>
    <workbookView xWindow="0" yWindow="0" windowWidth="19365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<sst xmlns="http://schemas.openxmlformats.org/spreadsheetml/2006/main" count="432" uniqueCount="284">
  <si>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</si>
  <si>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</si>
  <si>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</si>
  <si>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</si>
  <si>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</si>
  <si>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</si>
  <si>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</si>
  <si>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</si>
  <si>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</si>
  <si>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</si>
  <si>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</si>
  <si>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</si>
  <si>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</si>
  <si>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</si>
  <si>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</si>
  <si>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</si>
  <si>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</si>
  <si>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</si>
  <si>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</si>
  <si>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</si>
  <si>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</si>
  <si>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</si>
  <si>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</si>
  <si>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</si>
  <si>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</si>
  <si>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</si>
  <si>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</si>
  <si>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</si>
  <si>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</si>
  <si>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</si>
  <si>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</si>
  <si>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</si>
  <si>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</si>
  <si>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</si>
  <si>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</si>
  <si>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</si>
  <si>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</si>
  <si>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</si>
  <si>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</si>
  <si>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</si>
  <si>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</si>
  <si>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</si>
  <si>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</si>
  <si>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</si>
  <si>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</si>
  <si>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</si>
  <si>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</si>
  <si>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</si>
  <si>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</si>
  <si>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</si>
  <si>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</si>
  <si>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</si>
  <si>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</si>
  <si>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</si>
  <si>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</si>
  <si>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</si>
  <si>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</si>
  <si>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</si>
  <si>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</si>
  <si>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</si>
  <si>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</si>
  <si>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</si>
  <si>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</si>
  <si>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</si>
  <si>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</si>
  <si>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</si>
  <si>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</si>
  <si>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</si>
  <si>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</si>
  <si>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</si>
  <si>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</si>
  <si>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</si>
  <si>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</si>
  <si>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</si>
  <si>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</si>
  <si>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</si>
  <si>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</si>
  <si>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</si>
  <si>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</si>
  <si>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</si>
  <si>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</si>
  <si>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</si>
  <si>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</si>
  <si>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</si>
  <si>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</si>
  <si>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</si>
  <si>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</si>
  <si>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</si>
  <si>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</si>
  <si>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</si>
  <si>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</si>
  <si>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</si>
  <si>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</si>
  <si>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</si>
  <si>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</si>
  <si>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</si>
  <si>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</si>
  <si>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</si>
  <si>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</si>
  <si>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</si>
  <si>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</si>
  <si>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</si>
  <si>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</si>
  <si>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</si>
  <si>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</si>
  <si>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</si>
  <si>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</si>
  <si>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</si>
  <si>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</si>
  <si>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</si>
  <si>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</si>
  <si>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</si>
  <si>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</si>
  <si>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</si>
  <si>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</si>
  <si>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</si>
  <si>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</si>
  <si>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</si>
  <si>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</si>
  <si>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</si>
  <si>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</si>
  <si>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</si>
  <si>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</si>
  <si>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</si>
  <si>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</si>
  <si>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</si>
  <si>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</si>
  <si>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</si>
  <si>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</si>
  <si>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</si>
  <si>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</si>
  <si>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</si>
  <si>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</si>
  <si>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</si>
  <si>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</si>
  <si>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</si>
  <si>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</si>
  <si>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</si>
  <si>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</si>
  <si>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</si>
  <si>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</si>
  <si>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</si>
  <si>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</si>
  <si>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</si>
  <si>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</si>
  <si>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</si>
  <si>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</si>
  <si>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</si>
  <si>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</si>
  <si>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</si>
  <si>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</si>
  <si>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</si>
  <si>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</si>
  <si>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</si>
  <si>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</si>
  <si>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</si>
  <si>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</si>
  <si>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</si>
  <si>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</si>
  <si>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</si>
  <si>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</si>
  <si>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</si>
  <si>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</si>
  <si>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</si>
  <si>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</si>
  <si>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</si>
  <si>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</si>
  <si>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</si>
  <si>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</si>
  <si>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</si>
  <si>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</si>
  <si>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</si>
  <si>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</si>
  <si>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</si>
  <si>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</si>
  <si>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</si>
  <si>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</si>
  <si>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</si>
  <si>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</si>
  <si>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</si>
  <si>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</si>
  <si>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</si>
  <si>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</si>
  <si>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</si>
  <si>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</si>
  <si>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</si>
  <si>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</si>
  <si>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</si>
  <si>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</si>
  <si>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</si>
  <si>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</si>
  <si>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</si>
  <si>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</si>
  <si>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</si>
  <si>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</si>
  <si>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</si>
  <si>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</si>
  <si>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</si>
  <si>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</si>
  <si>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</si>
  <si>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クローバー・ヴィヨツカイドウ</t>
    <phoneticPr fontId="2"/>
  </si>
  <si>
    <t>クローバー・Ｖ四街道</t>
    <rPh sb="7" eb="10">
      <t>ヨツカイドウ</t>
    </rPh>
    <phoneticPr fontId="2"/>
  </si>
  <si>
    <t>四街道市</t>
    <rPh sb="0" eb="4">
      <t>ヨツカイドウシ</t>
    </rPh>
    <phoneticPr fontId="2"/>
  </si>
  <si>
    <t>総武本</t>
    <rPh sb="0" eb="2">
      <t>ソウブ</t>
    </rPh>
    <rPh sb="2" eb="3">
      <t>ホン</t>
    </rPh>
    <phoneticPr fontId="2"/>
  </si>
  <si>
    <t>四街道</t>
    <rPh sb="0" eb="3">
      <t>ヨツカイドウ</t>
    </rPh>
    <phoneticPr fontId="2"/>
  </si>
  <si>
    <t>アキバ</t>
    <phoneticPr fontId="2"/>
  </si>
  <si>
    <t>秋葉</t>
    <rPh sb="0" eb="2">
      <t>アキバ</t>
    </rPh>
    <phoneticPr fontId="2"/>
  </si>
  <si>
    <t>ヒロシ</t>
    <phoneticPr fontId="2"/>
  </si>
  <si>
    <t>博史</t>
    <rPh sb="0" eb="2">
      <t>ヒロシ</t>
    </rPh>
    <phoneticPr fontId="2"/>
  </si>
  <si>
    <t>カイホ</t>
    <phoneticPr fontId="2"/>
  </si>
  <si>
    <t>海保</t>
    <rPh sb="0" eb="2">
      <t>カイホ</t>
    </rPh>
    <phoneticPr fontId="2"/>
  </si>
  <si>
    <t>キミヨ</t>
    <phoneticPr fontId="2"/>
  </si>
  <si>
    <t>喜美代</t>
    <rPh sb="0" eb="3">
      <t>キミヨ</t>
    </rPh>
    <phoneticPr fontId="2"/>
  </si>
  <si>
    <t>コバヤシ</t>
    <phoneticPr fontId="2"/>
  </si>
  <si>
    <t>小林</t>
    <rPh sb="0" eb="2">
      <t>コバヤシ</t>
    </rPh>
    <phoneticPr fontId="2"/>
  </si>
  <si>
    <t>リョウタ</t>
    <phoneticPr fontId="2"/>
  </si>
  <si>
    <t>亮太</t>
    <rPh sb="0" eb="2">
      <t>リョウタ</t>
    </rPh>
    <phoneticPr fontId="2"/>
  </si>
  <si>
    <t>091C0217612</t>
    <phoneticPr fontId="2"/>
  </si>
  <si>
    <t>284</t>
    <phoneticPr fontId="2"/>
  </si>
  <si>
    <t>0007</t>
    <phoneticPr fontId="2"/>
  </si>
  <si>
    <t>四街道市さつきヶ丘13-4</t>
    <rPh sb="0" eb="4">
      <t>ヨツカイドウシ</t>
    </rPh>
    <rPh sb="8" eb="9">
      <t>オカ</t>
    </rPh>
    <phoneticPr fontId="2"/>
  </si>
  <si>
    <t>043</t>
    <phoneticPr fontId="2"/>
  </si>
  <si>
    <t>422</t>
    <phoneticPr fontId="2"/>
  </si>
  <si>
    <t>4640</t>
    <phoneticPr fontId="2"/>
  </si>
  <si>
    <t>0003</t>
    <phoneticPr fontId="2"/>
  </si>
  <si>
    <t>四街道市鹿渡703-2</t>
    <rPh sb="0" eb="4">
      <t>ヨツカイドウシ</t>
    </rPh>
    <rPh sb="4" eb="6">
      <t>シカワタシ</t>
    </rPh>
    <phoneticPr fontId="2"/>
  </si>
  <si>
    <t>432</t>
    <phoneticPr fontId="2"/>
  </si>
  <si>
    <t>5977</t>
    <phoneticPr fontId="2"/>
  </si>
  <si>
    <t>0016</t>
    <phoneticPr fontId="2"/>
  </si>
  <si>
    <t>四街道市もねの里4-19-10</t>
    <rPh sb="0" eb="4">
      <t>ヨツカイドウシ</t>
    </rPh>
    <rPh sb="7" eb="8">
      <t>サト</t>
    </rPh>
    <phoneticPr fontId="2"/>
  </si>
  <si>
    <t>090</t>
    <phoneticPr fontId="2"/>
  </si>
  <si>
    <t>7010</t>
    <phoneticPr fontId="2"/>
  </si>
  <si>
    <t>8802</t>
    <phoneticPr fontId="2"/>
  </si>
  <si>
    <t>、090</t>
    <phoneticPr fontId="2"/>
  </si>
  <si>
    <t>①</t>
    <phoneticPr fontId="2"/>
  </si>
  <si>
    <t>コシカワ</t>
    <phoneticPr fontId="2"/>
  </si>
  <si>
    <t>越川</t>
    <rPh sb="0" eb="2">
      <t>コシカワ</t>
    </rPh>
    <phoneticPr fontId="2"/>
  </si>
  <si>
    <t>ヒナ</t>
    <phoneticPr fontId="2"/>
  </si>
  <si>
    <t>陽菜</t>
    <rPh sb="0" eb="2">
      <t>ヒナ</t>
    </rPh>
    <phoneticPr fontId="2"/>
  </si>
  <si>
    <t>リオン</t>
    <phoneticPr fontId="2"/>
  </si>
  <si>
    <t>莉緒</t>
    <rPh sb="0" eb="2">
      <t>リオ</t>
    </rPh>
    <phoneticPr fontId="2"/>
  </si>
  <si>
    <t>シノハラ</t>
    <phoneticPr fontId="2"/>
  </si>
  <si>
    <t>篠原</t>
    <rPh sb="0" eb="2">
      <t>シノハラ</t>
    </rPh>
    <phoneticPr fontId="2"/>
  </si>
  <si>
    <t>ココ</t>
    <phoneticPr fontId="2"/>
  </si>
  <si>
    <t>瑚子</t>
    <rPh sb="0" eb="1">
      <t>コ</t>
    </rPh>
    <rPh sb="1" eb="2">
      <t>コ</t>
    </rPh>
    <phoneticPr fontId="2"/>
  </si>
  <si>
    <t>スガワラ</t>
    <phoneticPr fontId="2"/>
  </si>
  <si>
    <t>菅原</t>
    <rPh sb="0" eb="2">
      <t>スガワラ</t>
    </rPh>
    <phoneticPr fontId="2"/>
  </si>
  <si>
    <t>あゆむ</t>
    <phoneticPr fontId="2"/>
  </si>
  <si>
    <t>オヨカワ</t>
    <phoneticPr fontId="2"/>
  </si>
  <si>
    <t>及川</t>
    <rPh sb="0" eb="2">
      <t>オヨカワ</t>
    </rPh>
    <phoneticPr fontId="2"/>
  </si>
  <si>
    <t>リン</t>
    <phoneticPr fontId="2"/>
  </si>
  <si>
    <t>凜</t>
    <rPh sb="0" eb="1">
      <t>リン</t>
    </rPh>
    <phoneticPr fontId="2"/>
  </si>
  <si>
    <t>キタウラ</t>
    <phoneticPr fontId="2"/>
  </si>
  <si>
    <t>北裏</t>
    <rPh sb="0" eb="2">
      <t>キタウラ</t>
    </rPh>
    <phoneticPr fontId="2"/>
  </si>
  <si>
    <t>モカ</t>
    <phoneticPr fontId="2"/>
  </si>
  <si>
    <t>萌佳</t>
    <rPh sb="0" eb="2">
      <t>モエカ</t>
    </rPh>
    <phoneticPr fontId="2"/>
  </si>
  <si>
    <t>ササキ</t>
    <phoneticPr fontId="2"/>
  </si>
  <si>
    <t>佐々木</t>
    <rPh sb="0" eb="3">
      <t>ササキ</t>
    </rPh>
    <phoneticPr fontId="2"/>
  </si>
  <si>
    <t>ミオ</t>
    <phoneticPr fontId="2"/>
  </si>
  <si>
    <t>美緒</t>
    <rPh sb="0" eb="2">
      <t>ミオ</t>
    </rPh>
    <phoneticPr fontId="2"/>
  </si>
  <si>
    <t>カトリ</t>
    <phoneticPr fontId="2"/>
  </si>
  <si>
    <t>香取</t>
    <rPh sb="0" eb="2">
      <t>カトリ</t>
    </rPh>
    <phoneticPr fontId="2"/>
  </si>
  <si>
    <t>ノゾミ</t>
    <phoneticPr fontId="2"/>
  </si>
  <si>
    <t>望</t>
    <rPh sb="0" eb="1">
      <t>ノゾミ</t>
    </rPh>
    <phoneticPr fontId="2"/>
  </si>
  <si>
    <t>イケシマ</t>
    <phoneticPr fontId="2"/>
  </si>
  <si>
    <t>池嶋</t>
    <rPh sb="0" eb="2">
      <t>イケシマ</t>
    </rPh>
    <phoneticPr fontId="2"/>
  </si>
  <si>
    <t>メル</t>
    <phoneticPr fontId="2"/>
  </si>
  <si>
    <t>芽月</t>
    <rPh sb="0" eb="1">
      <t>メ</t>
    </rPh>
    <rPh sb="1" eb="2">
      <t>ツキ</t>
    </rPh>
    <phoneticPr fontId="2"/>
  </si>
  <si>
    <t>ひなた</t>
    <phoneticPr fontId="2"/>
  </si>
  <si>
    <t>シシクラ</t>
    <phoneticPr fontId="2"/>
  </si>
  <si>
    <t>宍倉</t>
    <rPh sb="0" eb="2">
      <t>シシクラ</t>
    </rPh>
    <phoneticPr fontId="2"/>
  </si>
  <si>
    <t>アヤノ</t>
    <phoneticPr fontId="2"/>
  </si>
  <si>
    <t>綾乃</t>
    <rPh sb="0" eb="2">
      <t>アヤノ</t>
    </rPh>
    <phoneticPr fontId="2"/>
  </si>
  <si>
    <t>カナデ</t>
    <phoneticPr fontId="2"/>
  </si>
  <si>
    <t>奏</t>
    <rPh sb="0" eb="1">
      <t>カナ</t>
    </rPh>
    <phoneticPr fontId="2"/>
  </si>
  <si>
    <t>四街道市立南小学校</t>
    <rPh sb="0" eb="4">
      <t>ヨツカイドウシ</t>
    </rPh>
    <rPh sb="4" eb="5">
      <t>リツ</t>
    </rPh>
    <rPh sb="5" eb="6">
      <t>ミナミ</t>
    </rPh>
    <rPh sb="6" eb="9">
      <t>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</si>
  <si>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</si>
  <si>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四街道市立四街道小学校</t>
    <rPh sb="0" eb="4">
      <t>ヨツカイドウシ</t>
    </rPh>
    <rPh sb="4" eb="5">
      <t>リツ</t>
    </rPh>
    <rPh sb="5" eb="8">
      <t>ヨツカイドウ</t>
    </rPh>
    <rPh sb="8" eb="11">
      <t>ショウガッコウ</t>
    </rPh>
    <phoneticPr fontId="2"/>
  </si>
  <si>
    <t>四街道市立南小学校</t>
    <rPh sb="0" eb="9">
      <t>ヨツカイドウシリツミナミショウガッコウ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</si>
  <si>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</si>
  <si>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四街道市立四街道小学校</t>
    <rPh sb="0" eb="11">
      <t>ヨツカイドウシリツヨツカイドウショウガッコウ</t>
    </rPh>
    <phoneticPr fontId="2"/>
  </si>
  <si>
    <t>四街道市立八木原小学校</t>
    <rPh sb="0" eb="5">
      <t>ヨツカイドウシリツ</t>
    </rPh>
    <rPh sb="5" eb="8">
      <t>ヤギハラ</t>
    </rPh>
    <rPh sb="8" eb="11">
      <t>ショウガッコウ</t>
    </rPh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</si>
  <si>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</si>
  <si>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091C0200774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</si>
</sst>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M11" sqref="M11:O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7" t="s">
        <v>159</v>
      </c>
      <c r="K3" s="248"/>
      <c r="L3" s="248"/>
      <c r="M3" s="248"/>
      <c r="N3" s="248"/>
      <c r="O3" s="24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430715648</v>
      </c>
      <c r="D4" s="253"/>
      <c r="E4" s="253"/>
      <c r="F4" s="253"/>
      <c r="G4" s="253"/>
      <c r="H4" s="253"/>
      <c r="I4" s="254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5">
        <v>22014</v>
      </c>
      <c r="K5" s="225"/>
      <c r="L5" s="225"/>
      <c r="M5" s="225"/>
      <c r="N5" s="225"/>
      <c r="O5" s="225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207</v>
      </c>
      <c r="F7" s="135"/>
      <c r="G7" s="228">
        <v>507262616</v>
      </c>
      <c r="H7" s="228"/>
      <c r="I7" s="228"/>
      <c r="J7" s="228">
        <v>15022</v>
      </c>
      <c r="K7" s="228"/>
      <c r="L7" s="228"/>
      <c r="M7" s="227" t="s">
        <v>283</v>
      </c>
      <c r="N7" s="228"/>
      <c r="O7" s="228"/>
      <c r="P7" s="241" t="s">
        <v>72</v>
      </c>
      <c r="Q7" s="242"/>
      <c r="R7" s="168" t="s">
        <v>218</v>
      </c>
      <c r="S7" s="168"/>
      <c r="T7" s="168"/>
      <c r="U7" s="168"/>
      <c r="V7" s="50" t="s">
        <v>73</v>
      </c>
      <c r="W7" s="158" t="s">
        <v>219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221</v>
      </c>
      <c r="AM7" s="83"/>
      <c r="AN7" s="83"/>
      <c r="AO7" s="83"/>
      <c r="AP7" s="83"/>
      <c r="AQ7" s="83"/>
      <c r="AR7" s="83"/>
      <c r="AS7" s="59" t="s">
        <v>75</v>
      </c>
      <c r="AT7" s="77">
        <v>55</v>
      </c>
    </row>
    <row r="8" spans="1:51" ht="18" customHeight="1">
      <c r="A8" s="96"/>
      <c r="B8" s="166"/>
      <c r="C8" s="136" t="s">
        <v>206</v>
      </c>
      <c r="D8" s="137"/>
      <c r="E8" s="138" t="s">
        <v>208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220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222</v>
      </c>
      <c r="AL8" s="85"/>
      <c r="AM8" s="85"/>
      <c r="AN8" s="85"/>
      <c r="AO8" s="60" t="s">
        <v>76</v>
      </c>
      <c r="AP8" s="85" t="s">
        <v>223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209</v>
      </c>
      <c r="D9" s="133"/>
      <c r="E9" s="134" t="s">
        <v>211</v>
      </c>
      <c r="F9" s="135"/>
      <c r="G9" s="228">
        <v>507270315</v>
      </c>
      <c r="H9" s="228"/>
      <c r="I9" s="228"/>
      <c r="J9" s="228">
        <v>15966</v>
      </c>
      <c r="K9" s="228"/>
      <c r="L9" s="228"/>
      <c r="M9" s="228" t="s">
        <v>217</v>
      </c>
      <c r="N9" s="228"/>
      <c r="O9" s="228"/>
      <c r="P9" s="241" t="s">
        <v>72</v>
      </c>
      <c r="Q9" s="242"/>
      <c r="R9" s="168" t="s">
        <v>218</v>
      </c>
      <c r="S9" s="168"/>
      <c r="T9" s="168"/>
      <c r="U9" s="168"/>
      <c r="V9" s="50" t="s">
        <v>73</v>
      </c>
      <c r="W9" s="158" t="s">
        <v>224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221</v>
      </c>
      <c r="AM9" s="83"/>
      <c r="AN9" s="83"/>
      <c r="AO9" s="83"/>
      <c r="AP9" s="83"/>
      <c r="AQ9" s="83"/>
      <c r="AR9" s="83"/>
      <c r="AS9" s="59" t="s">
        <v>194</v>
      </c>
      <c r="AT9" s="78">
        <v>58</v>
      </c>
    </row>
    <row r="10" spans="1:51" ht="18" customHeight="1">
      <c r="A10" s="96"/>
      <c r="B10" s="166"/>
      <c r="C10" s="136" t="s">
        <v>210</v>
      </c>
      <c r="D10" s="137"/>
      <c r="E10" s="138" t="s">
        <v>212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 t="s">
        <v>225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226</v>
      </c>
      <c r="AL10" s="85"/>
      <c r="AM10" s="85"/>
      <c r="AN10" s="85"/>
      <c r="AO10" s="60" t="s">
        <v>195</v>
      </c>
      <c r="AP10" s="85" t="s">
        <v>227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213</v>
      </c>
      <c r="D11" s="133"/>
      <c r="E11" s="134" t="s">
        <v>215</v>
      </c>
      <c r="F11" s="135"/>
      <c r="G11" s="228">
        <v>515972947</v>
      </c>
      <c r="H11" s="228"/>
      <c r="I11" s="228"/>
      <c r="J11" s="228"/>
      <c r="K11" s="228"/>
      <c r="L11" s="228"/>
      <c r="M11" s="228">
        <v>431405</v>
      </c>
      <c r="N11" s="228"/>
      <c r="O11" s="228"/>
      <c r="P11" s="241" t="s">
        <v>72</v>
      </c>
      <c r="Q11" s="242"/>
      <c r="R11" s="168" t="s">
        <v>218</v>
      </c>
      <c r="S11" s="168"/>
      <c r="T11" s="168"/>
      <c r="U11" s="168"/>
      <c r="V11" s="50" t="s">
        <v>73</v>
      </c>
      <c r="W11" s="158" t="s">
        <v>228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230</v>
      </c>
      <c r="AM11" s="83"/>
      <c r="AN11" s="83"/>
      <c r="AO11" s="83"/>
      <c r="AP11" s="83"/>
      <c r="AQ11" s="83"/>
      <c r="AR11" s="83"/>
      <c r="AS11" s="59" t="s">
        <v>194</v>
      </c>
      <c r="AT11" s="78">
        <v>34</v>
      </c>
    </row>
    <row r="12" spans="1:51" ht="18" customHeight="1">
      <c r="A12" s="96"/>
      <c r="B12" s="166"/>
      <c r="C12" s="136" t="s">
        <v>214</v>
      </c>
      <c r="D12" s="137"/>
      <c r="E12" s="138" t="s">
        <v>216</v>
      </c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 t="s">
        <v>229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231</v>
      </c>
      <c r="AL12" s="85"/>
      <c r="AM12" s="85"/>
      <c r="AN12" s="85"/>
      <c r="AO12" s="60" t="s">
        <v>195</v>
      </c>
      <c r="AP12" s="85" t="s">
        <v>232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205</v>
      </c>
      <c r="D13" s="133"/>
      <c r="E13" s="134" t="s">
        <v>207</v>
      </c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206</v>
      </c>
      <c r="D14" s="137"/>
      <c r="E14" s="138" t="s">
        <v>208</v>
      </c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2" t="s">
        <v>166</v>
      </c>
      <c r="B15" s="166"/>
      <c r="C15" s="132" t="s">
        <v>205</v>
      </c>
      <c r="D15" s="133"/>
      <c r="E15" s="134" t="s">
        <v>207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8" t="s">
        <v>218</v>
      </c>
      <c r="S15" s="168"/>
      <c r="T15" s="168"/>
      <c r="U15" s="168"/>
      <c r="V15" s="49" t="s">
        <v>73</v>
      </c>
      <c r="W15" s="158" t="s">
        <v>219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221</v>
      </c>
      <c r="AM15" s="83"/>
      <c r="AN15" s="83"/>
      <c r="AO15" s="83"/>
      <c r="AP15" s="83"/>
      <c r="AQ15" s="83"/>
      <c r="AR15" s="83"/>
      <c r="AS15" s="59" t="s">
        <v>194</v>
      </c>
      <c r="AT15" s="78">
        <v>55</v>
      </c>
    </row>
    <row r="16" spans="1:51" ht="18" customHeight="1">
      <c r="A16" s="96"/>
      <c r="B16" s="166"/>
      <c r="C16" s="136" t="s">
        <v>206</v>
      </c>
      <c r="D16" s="137"/>
      <c r="E16" s="138" t="s">
        <v>208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220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222</v>
      </c>
      <c r="AL16" s="85"/>
      <c r="AM16" s="85"/>
      <c r="AN16" s="85"/>
      <c r="AO16" s="60" t="s">
        <v>195</v>
      </c>
      <c r="AP16" s="85" t="s">
        <v>223</v>
      </c>
      <c r="AQ16" s="85"/>
      <c r="AR16" s="85"/>
      <c r="AS16" s="86"/>
      <c r="AT16" s="78"/>
    </row>
    <row r="17" spans="1:46">
      <c r="A17" s="96" t="s">
        <v>6</v>
      </c>
      <c r="B17" s="166"/>
      <c r="C17" s="216" t="str">
        <f>IF(P16="","",P16)</f>
        <v>四街道市さつきヶ丘13-4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6" t="str">
        <f>IF(AL15="","",AL15&amp;"-"&amp;AK16&amp;"-"&amp;AP16)</f>
        <v>043-422-4640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3" t="s">
        <v>233</v>
      </c>
      <c r="D21" s="233"/>
      <c r="E21" s="233">
        <v>9815</v>
      </c>
      <c r="F21" s="233"/>
      <c r="G21" s="233">
        <v>8502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8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17" t="s">
        <v>173</v>
      </c>
      <c r="D23" s="218"/>
      <c r="E23" s="219" t="s">
        <v>174</v>
      </c>
      <c r="F23" s="22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1" t="s">
        <v>234</v>
      </c>
      <c r="C25" s="132" t="s">
        <v>235</v>
      </c>
      <c r="D25" s="133"/>
      <c r="E25" s="134" t="s">
        <v>237</v>
      </c>
      <c r="F25" s="135"/>
      <c r="G25" s="119">
        <v>6</v>
      </c>
      <c r="H25" s="120"/>
      <c r="I25" s="123" t="s">
        <v>275</v>
      </c>
      <c r="J25" s="124"/>
      <c r="K25" s="124"/>
      <c r="L25" s="120"/>
      <c r="M25" s="119">
        <v>516607151</v>
      </c>
      <c r="N25" s="124"/>
      <c r="O25" s="120"/>
      <c r="P25" s="119">
        <v>157</v>
      </c>
      <c r="Q25" s="124"/>
      <c r="R25" s="124"/>
      <c r="S25" s="124"/>
      <c r="T25" s="126"/>
      <c r="U25" s="1"/>
      <c r="V25" s="1"/>
      <c r="W25" s="1"/>
      <c r="X25" s="1"/>
      <c r="Y25" s="235"/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236</v>
      </c>
      <c r="D26" s="137"/>
      <c r="E26" s="138" t="s">
        <v>238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213</v>
      </c>
      <c r="D27" s="133"/>
      <c r="E27" s="134" t="s">
        <v>239</v>
      </c>
      <c r="F27" s="135"/>
      <c r="G27" s="119">
        <v>6</v>
      </c>
      <c r="H27" s="120"/>
      <c r="I27" s="123" t="s">
        <v>276</v>
      </c>
      <c r="J27" s="124"/>
      <c r="K27" s="124"/>
      <c r="L27" s="120"/>
      <c r="M27" s="119">
        <v>515022231</v>
      </c>
      <c r="N27" s="124"/>
      <c r="O27" s="120"/>
      <c r="P27" s="119">
        <v>155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214</v>
      </c>
      <c r="D28" s="137"/>
      <c r="E28" s="138" t="s">
        <v>240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241</v>
      </c>
      <c r="D29" s="133"/>
      <c r="E29" s="134" t="s">
        <v>243</v>
      </c>
      <c r="F29" s="135"/>
      <c r="G29" s="119">
        <v>6</v>
      </c>
      <c r="H29" s="120"/>
      <c r="I29" s="123" t="s">
        <v>277</v>
      </c>
      <c r="J29" s="124"/>
      <c r="K29" s="124"/>
      <c r="L29" s="120"/>
      <c r="M29" s="119">
        <v>514760196</v>
      </c>
      <c r="N29" s="124"/>
      <c r="O29" s="120"/>
      <c r="P29" s="119">
        <v>154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242</v>
      </c>
      <c r="D30" s="137"/>
      <c r="E30" s="138" t="s">
        <v>244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245</v>
      </c>
      <c r="D31" s="133"/>
      <c r="E31" s="133"/>
      <c r="F31" s="135"/>
      <c r="G31" s="119">
        <v>6</v>
      </c>
      <c r="H31" s="120"/>
      <c r="I31" s="123" t="s">
        <v>276</v>
      </c>
      <c r="J31" s="124"/>
      <c r="K31" s="124"/>
      <c r="L31" s="120"/>
      <c r="M31" s="119">
        <v>518079413</v>
      </c>
      <c r="N31" s="124"/>
      <c r="O31" s="120"/>
      <c r="P31" s="119">
        <v>157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246</v>
      </c>
      <c r="D32" s="137"/>
      <c r="E32" s="138" t="s">
        <v>247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248</v>
      </c>
      <c r="D33" s="133"/>
      <c r="E33" s="134" t="s">
        <v>250</v>
      </c>
      <c r="F33" s="135"/>
      <c r="G33" s="119">
        <v>6</v>
      </c>
      <c r="H33" s="120"/>
      <c r="I33" s="123" t="s">
        <v>278</v>
      </c>
      <c r="J33" s="124"/>
      <c r="K33" s="124"/>
      <c r="L33" s="120"/>
      <c r="M33" s="119">
        <v>518567842</v>
      </c>
      <c r="N33" s="124"/>
      <c r="O33" s="120"/>
      <c r="P33" s="119">
        <v>157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249</v>
      </c>
      <c r="D34" s="137"/>
      <c r="E34" s="138" t="s">
        <v>251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252</v>
      </c>
      <c r="D35" s="133"/>
      <c r="E35" s="134" t="s">
        <v>254</v>
      </c>
      <c r="F35" s="135"/>
      <c r="G35" s="119">
        <v>6</v>
      </c>
      <c r="H35" s="120"/>
      <c r="I35" s="123" t="s">
        <v>278</v>
      </c>
      <c r="J35" s="124"/>
      <c r="K35" s="124"/>
      <c r="L35" s="120"/>
      <c r="M35" s="119">
        <v>519690587</v>
      </c>
      <c r="N35" s="124"/>
      <c r="O35" s="120"/>
      <c r="P35" s="119">
        <v>155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253</v>
      </c>
      <c r="D36" s="137"/>
      <c r="E36" s="138" t="s">
        <v>255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256</v>
      </c>
      <c r="D37" s="133"/>
      <c r="E37" s="134" t="s">
        <v>258</v>
      </c>
      <c r="F37" s="135"/>
      <c r="G37" s="119">
        <v>5</v>
      </c>
      <c r="H37" s="120"/>
      <c r="I37" s="123" t="s">
        <v>279</v>
      </c>
      <c r="J37" s="124"/>
      <c r="K37" s="124"/>
      <c r="L37" s="120"/>
      <c r="M37" s="119">
        <v>515368089</v>
      </c>
      <c r="N37" s="124"/>
      <c r="O37" s="120"/>
      <c r="P37" s="119">
        <v>145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257</v>
      </c>
      <c r="D38" s="137"/>
      <c r="E38" s="138" t="s">
        <v>259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260</v>
      </c>
      <c r="D39" s="133"/>
      <c r="E39" s="134" t="s">
        <v>262</v>
      </c>
      <c r="F39" s="135"/>
      <c r="G39" s="119">
        <v>5</v>
      </c>
      <c r="H39" s="120"/>
      <c r="I39" s="123" t="s">
        <v>280</v>
      </c>
      <c r="J39" s="124"/>
      <c r="K39" s="124"/>
      <c r="L39" s="120"/>
      <c r="M39" s="119">
        <v>515613303</v>
      </c>
      <c r="N39" s="124"/>
      <c r="O39" s="120"/>
      <c r="P39" s="119">
        <v>150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261</v>
      </c>
      <c r="D40" s="137"/>
      <c r="E40" s="138" t="s">
        <v>263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264</v>
      </c>
      <c r="D41" s="133"/>
      <c r="E41" s="134" t="s">
        <v>266</v>
      </c>
      <c r="F41" s="135"/>
      <c r="G41" s="119">
        <v>5</v>
      </c>
      <c r="H41" s="120"/>
      <c r="I41" s="123" t="s">
        <v>281</v>
      </c>
      <c r="J41" s="124"/>
      <c r="K41" s="124"/>
      <c r="L41" s="120"/>
      <c r="M41" s="119">
        <v>515705621</v>
      </c>
      <c r="N41" s="124"/>
      <c r="O41" s="120"/>
      <c r="P41" s="119">
        <v>137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265</v>
      </c>
      <c r="D42" s="137"/>
      <c r="E42" s="138" t="s">
        <v>267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245</v>
      </c>
      <c r="D43" s="133"/>
      <c r="E43" s="133"/>
      <c r="F43" s="135"/>
      <c r="G43" s="119">
        <v>5</v>
      </c>
      <c r="H43" s="120"/>
      <c r="I43" s="123" t="s">
        <v>282</v>
      </c>
      <c r="J43" s="124"/>
      <c r="K43" s="124"/>
      <c r="L43" s="120"/>
      <c r="M43" s="119">
        <v>518079420</v>
      </c>
      <c r="N43" s="124"/>
      <c r="O43" s="120"/>
      <c r="P43" s="119">
        <v>148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246</v>
      </c>
      <c r="D44" s="137"/>
      <c r="E44" s="138" t="s">
        <v>268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269</v>
      </c>
      <c r="D45" s="133"/>
      <c r="E45" s="134" t="s">
        <v>271</v>
      </c>
      <c r="F45" s="135"/>
      <c r="G45" s="119">
        <v>5</v>
      </c>
      <c r="H45" s="120"/>
      <c r="I45" s="123" t="s">
        <v>279</v>
      </c>
      <c r="J45" s="124"/>
      <c r="K45" s="124"/>
      <c r="L45" s="120"/>
      <c r="M45" s="119">
        <v>518567859</v>
      </c>
      <c r="N45" s="124"/>
      <c r="O45" s="120"/>
      <c r="P45" s="119">
        <v>134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270</v>
      </c>
      <c r="D46" s="137"/>
      <c r="E46" s="138" t="s">
        <v>272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248</v>
      </c>
      <c r="D47" s="133"/>
      <c r="E47" s="134" t="s">
        <v>273</v>
      </c>
      <c r="F47" s="135"/>
      <c r="G47" s="119">
        <v>3</v>
      </c>
      <c r="H47" s="120"/>
      <c r="I47" s="123" t="s">
        <v>282</v>
      </c>
      <c r="J47" s="124"/>
      <c r="K47" s="124"/>
      <c r="L47" s="120"/>
      <c r="M47" s="119">
        <v>519741333</v>
      </c>
      <c r="N47" s="124"/>
      <c r="O47" s="120"/>
      <c r="P47" s="119">
        <v>130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2" t="s">
        <v>249</v>
      </c>
      <c r="D48" s="213"/>
      <c r="E48" s="214" t="s">
        <v>274</v>
      </c>
      <c r="F48" s="215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/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クローバー・Ｖ四街道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430715648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秋葉　博史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507262616</v>
      </c>
      <c r="H7" s="272"/>
      <c r="I7" s="272"/>
      <c r="J7" s="272">
        <f>IF(入力!J7="","",入力!J7)</f>
        <v>15022</v>
      </c>
      <c r="K7" s="272"/>
      <c r="L7" s="272"/>
      <c r="M7" s="272" t="str">
        <f>IF(入力!M7="","",入力!M7)</f>
        <v>091C0200774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海保　喜美代</v>
      </c>
      <c r="D9" s="266"/>
      <c r="E9" s="266"/>
      <c r="F9" s="266"/>
      <c r="G9" s="272">
        <f>IF(入力!G9="","",入力!G9)</f>
        <v>507270315</v>
      </c>
      <c r="H9" s="272"/>
      <c r="I9" s="272"/>
      <c r="J9" s="272">
        <f>IF(入力!J9="","",入力!J9)</f>
        <v>15966</v>
      </c>
      <c r="K9" s="272"/>
      <c r="L9" s="272"/>
      <c r="M9" s="272" t="str">
        <f>IF(入力!M9="","",入力!M9)</f>
        <v>091C0217612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小林　亮太</v>
      </c>
      <c r="D11" s="266"/>
      <c r="E11" s="266"/>
      <c r="F11" s="266"/>
      <c r="G11" s="272">
        <f>IF(入力!G11="","",入力!G11)</f>
        <v>515972947</v>
      </c>
      <c r="H11" s="272"/>
      <c r="I11" s="272"/>
      <c r="J11" s="272" t="str">
        <f>IF(入力!J11="","",入力!J11)</f>
        <v/>
      </c>
      <c r="K11" s="272"/>
      <c r="L11" s="272"/>
      <c r="M11" s="272">
        <f>IF(入力!M11="","",入力!M11)</f>
        <v>431405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秋葉　博史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秋葉　博史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4" t="s">
        <v>6</v>
      </c>
      <c r="B17" s="264"/>
      <c r="C17" s="275" t="str">
        <f>IF(入力!C17="","",入力!C17&amp;"　"&amp;入力!E17)</f>
        <v>四街道市さつきヶ丘13-4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043-422-4640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、090－9815－8502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越川　陽菜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四街道市立南小学校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516607151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小林　莉緒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四街道市立南小学校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515022231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篠原　瑚子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四街道市立四街道小学校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514760196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菅原　あゆむ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四街道市立南小学校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518079413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及川　凜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四街道市立南小学校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518567842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北裏　萌佳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四街道市立南小学校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519690587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佐々木　美緒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四街道市立四街道小学校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515368089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香取　望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四街道市立四街道小学校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515613303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池嶋　芽月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四街道市立八木原小学校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515705621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菅原　ひなた</v>
      </c>
      <c r="D43" s="266"/>
      <c r="E43" s="266"/>
      <c r="F43" s="266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四街道市立南小学校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518079420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宍倉　綾乃</v>
      </c>
      <c r="D45" s="266"/>
      <c r="E45" s="266"/>
      <c r="F45" s="266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四街道市立四街道小学校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518567859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及川　奏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四街道市立南小学校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519741333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4"/>
      <c r="I14" s="335"/>
      <c r="J14" s="33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クローバー・ヴィヨツカイドウ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81" t="s">
        <v>38</v>
      </c>
      <c r="AK16" s="382"/>
      <c r="AL16" s="382"/>
      <c r="AM16" s="383"/>
      <c r="AN16" s="406" t="str">
        <f>IF(入力!P3="","",入力!P3)</f>
        <v>四街道市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総武本</v>
      </c>
      <c r="BA16" s="395"/>
      <c r="BB16" s="395"/>
      <c r="BC16" s="395"/>
      <c r="BD16" s="395"/>
      <c r="BE16" s="395"/>
      <c r="BF16" s="433" t="s">
        <v>40</v>
      </c>
    </row>
    <row r="17" spans="3:58" ht="4.5" customHeight="1">
      <c r="C17" s="432"/>
      <c r="D17" s="321"/>
      <c r="E17" s="321"/>
      <c r="F17" s="321"/>
      <c r="G17" s="393"/>
      <c r="H17" s="404" t="str">
        <f>IF(入力!C3="","",入力!C3)</f>
        <v>クローバー・Ｖ四街道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(女子)</v>
      </c>
      <c r="V17" s="400"/>
      <c r="W17" s="400"/>
      <c r="X17" s="401"/>
      <c r="Y17" s="357">
        <f>IF(入力!C4="","",入力!C4)</f>
        <v>430715648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21"/>
      <c r="AX17" s="321"/>
      <c r="AY17" s="393"/>
      <c r="AZ17" s="396"/>
      <c r="BA17" s="397"/>
      <c r="BB17" s="397"/>
      <c r="BC17" s="397"/>
      <c r="BD17" s="397"/>
      <c r="BE17" s="397"/>
      <c r="BF17" s="434"/>
    </row>
    <row r="18" spans="3:58" ht="16.5" customHeight="1">
      <c r="C18" s="372"/>
      <c r="D18" s="322"/>
      <c r="E18" s="322"/>
      <c r="F18" s="322"/>
      <c r="G18" s="373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402"/>
      <c r="V18" s="402"/>
      <c r="W18" s="402"/>
      <c r="X18" s="403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87"/>
      <c r="AK18" s="337"/>
      <c r="AL18" s="337"/>
      <c r="AM18" s="388"/>
      <c r="AN18" s="410"/>
      <c r="AO18" s="411"/>
      <c r="AP18" s="411"/>
      <c r="AQ18" s="411"/>
      <c r="AR18" s="411"/>
      <c r="AS18" s="411"/>
      <c r="AT18" s="337"/>
      <c r="AU18" s="388"/>
      <c r="AV18" s="350"/>
      <c r="AW18" s="322"/>
      <c r="AX18" s="322"/>
      <c r="AY18" s="373"/>
      <c r="AZ18" s="398" t="str">
        <f>IF(入力!AE5="","",入力!AE5)</f>
        <v>四街道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80"/>
    </row>
    <row r="20" spans="3:58" ht="15" customHeight="1">
      <c r="C20" s="364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3">
        <f>IF(入力!J7="","",入力!J7)</f>
        <v>15022</v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>
        <f>IF(入力!J9="","",入力!J9)</f>
        <v>15966</v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 t="str">
        <f>IF(入力!J11="","",入力!J11)</f>
        <v/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77"/>
    </row>
    <row r="21" spans="3:58" ht="15" customHeight="1">
      <c r="C21" s="364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3" t="str">
        <f>IF(入力!M7="","",入力!M7)</f>
        <v>091C0200774</v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 t="str">
        <f>IF(入力!M9="","",入力!M9)</f>
        <v>091C0217612</v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>
        <f>IF(入力!M11="","",入力!M11)</f>
        <v>431405</v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77"/>
    </row>
    <row r="22" spans="3:58" ht="12" customHeight="1">
      <c r="C22" s="369" t="s">
        <v>71</v>
      </c>
      <c r="D22" s="370"/>
      <c r="E22" s="370"/>
      <c r="F22" s="370"/>
      <c r="G22" s="371"/>
      <c r="H22" s="366" t="str">
        <f>IF(入力!C7="","",入力!C7&amp;"　"&amp;入力!E7)</f>
        <v>アキバ　ヒロシ</v>
      </c>
      <c r="I22" s="326"/>
      <c r="J22" s="326"/>
      <c r="K22" s="326"/>
      <c r="L22" s="326"/>
      <c r="M22" s="326"/>
      <c r="N22" s="326"/>
      <c r="O22" s="326"/>
      <c r="P22" s="326"/>
      <c r="Q22" s="339"/>
      <c r="R22" s="327" t="s">
        <v>45</v>
      </c>
      <c r="S22" s="326"/>
      <c r="T22" s="340">
        <f>IF(入力!AT7="","",入力!AT7)</f>
        <v>55</v>
      </c>
      <c r="U22" s="341"/>
      <c r="V22" s="342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284</v>
      </c>
      <c r="AC22" s="326"/>
      <c r="AD22" s="326"/>
      <c r="AE22" s="326"/>
      <c r="AF22" s="16" t="s">
        <v>73</v>
      </c>
      <c r="AG22" s="326" t="str">
        <f>IF(入力!W7="","",入力!W7)</f>
        <v>0007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9"/>
      <c r="AU22" s="327" t="s">
        <v>47</v>
      </c>
      <c r="AV22" s="326"/>
      <c r="AW22" s="326"/>
      <c r="AX22" s="17" t="s">
        <v>74</v>
      </c>
      <c r="AY22" s="326" t="str">
        <f>IF(入力!AL7="","",入力!AL7)</f>
        <v>043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72" t="s">
        <v>48</v>
      </c>
      <c r="D23" s="322"/>
      <c r="E23" s="322"/>
      <c r="F23" s="322"/>
      <c r="G23" s="373"/>
      <c r="H23" s="334" t="str">
        <f>IF(入力!C8="","",入力!C8&amp;"　"&amp;入力!E8)</f>
        <v>秋葉　博史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22"/>
      <c r="S23" s="322"/>
      <c r="T23" s="374"/>
      <c r="U23" s="375"/>
      <c r="V23" s="376"/>
      <c r="W23" s="337"/>
      <c r="X23" s="337"/>
      <c r="Y23" s="337"/>
      <c r="Z23" s="347" t="str">
        <f>IF(入力!P8="","",入力!P8)</f>
        <v>四街道市さつきヶ丘13-4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2"/>
      <c r="AV23" s="322"/>
      <c r="AW23" s="322"/>
      <c r="AX23" s="350" t="str">
        <f>IF(入力!AK8="","",入力!AK8)</f>
        <v>422</v>
      </c>
      <c r="AY23" s="322"/>
      <c r="AZ23" s="322"/>
      <c r="BA23" s="322"/>
      <c r="BB23" s="19" t="s">
        <v>76</v>
      </c>
      <c r="BC23" s="322" t="str">
        <f>IF(入力!AP8="","",入力!AP8)</f>
        <v>4640</v>
      </c>
      <c r="BD23" s="322"/>
      <c r="BE23" s="322"/>
      <c r="BF23" s="346"/>
    </row>
    <row r="24" spans="3:58" ht="12" customHeight="1">
      <c r="C24" s="369" t="s">
        <v>77</v>
      </c>
      <c r="D24" s="370"/>
      <c r="E24" s="370"/>
      <c r="F24" s="370"/>
      <c r="G24" s="371"/>
      <c r="H24" s="366" t="str">
        <f>IF(入力!C9="","",入力!C9&amp;"　"&amp;入力!E9)</f>
        <v>カイホ　キミヨ</v>
      </c>
      <c r="I24" s="326"/>
      <c r="J24" s="326"/>
      <c r="K24" s="326"/>
      <c r="L24" s="326"/>
      <c r="M24" s="326"/>
      <c r="N24" s="326"/>
      <c r="O24" s="326"/>
      <c r="P24" s="326"/>
      <c r="Q24" s="339"/>
      <c r="R24" s="327" t="s">
        <v>45</v>
      </c>
      <c r="S24" s="326"/>
      <c r="T24" s="340">
        <f>IF(入力!AT9="","",入力!AT9)</f>
        <v>58</v>
      </c>
      <c r="U24" s="341"/>
      <c r="V24" s="342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284</v>
      </c>
      <c r="AC24" s="326"/>
      <c r="AD24" s="326"/>
      <c r="AE24" s="326"/>
      <c r="AF24" s="16" t="s">
        <v>73</v>
      </c>
      <c r="AG24" s="326" t="str">
        <f>IF(入力!W9="","",入力!W9)</f>
        <v>0003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9"/>
      <c r="AU24" s="327" t="s">
        <v>47</v>
      </c>
      <c r="AV24" s="326"/>
      <c r="AW24" s="326"/>
      <c r="AX24" s="17" t="s">
        <v>74</v>
      </c>
      <c r="AY24" s="326" t="str">
        <f>IF(入力!AL9="","",入力!AL9)</f>
        <v>043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72" t="s">
        <v>78</v>
      </c>
      <c r="D25" s="322"/>
      <c r="E25" s="322"/>
      <c r="F25" s="322"/>
      <c r="G25" s="373"/>
      <c r="H25" s="334" t="str">
        <f>IF(入力!C10="","",入力!C10&amp;"　"&amp;入力!E10)</f>
        <v>海保　喜美代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22"/>
      <c r="S25" s="322"/>
      <c r="T25" s="374"/>
      <c r="U25" s="375"/>
      <c r="V25" s="376"/>
      <c r="W25" s="337"/>
      <c r="X25" s="337"/>
      <c r="Y25" s="337"/>
      <c r="Z25" s="347" t="str">
        <f>IF(入力!P10="","",入力!P10)</f>
        <v>四街道市鹿渡703-2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2"/>
      <c r="AV25" s="322"/>
      <c r="AW25" s="322"/>
      <c r="AX25" s="350" t="str">
        <f>IF(入力!AK10="","",入力!AK10)</f>
        <v>432</v>
      </c>
      <c r="AY25" s="322"/>
      <c r="AZ25" s="322"/>
      <c r="BA25" s="322"/>
      <c r="BB25" s="19" t="s">
        <v>76</v>
      </c>
      <c r="BC25" s="322" t="str">
        <f>IF(入力!AP10="","",入力!AP10)</f>
        <v>5977</v>
      </c>
      <c r="BD25" s="322"/>
      <c r="BE25" s="322"/>
      <c r="BF25" s="346"/>
    </row>
    <row r="26" spans="3:58" ht="12" customHeight="1">
      <c r="C26" s="369" t="s">
        <v>71</v>
      </c>
      <c r="D26" s="370"/>
      <c r="E26" s="370"/>
      <c r="F26" s="370"/>
      <c r="G26" s="371"/>
      <c r="H26" s="366" t="str">
        <f>IF(入力!C11="","",入力!C11&amp;"　"&amp;入力!E11)</f>
        <v>コバヤシ　リョウタ</v>
      </c>
      <c r="I26" s="326"/>
      <c r="J26" s="326"/>
      <c r="K26" s="326"/>
      <c r="L26" s="326"/>
      <c r="M26" s="326"/>
      <c r="N26" s="326"/>
      <c r="O26" s="326"/>
      <c r="P26" s="326"/>
      <c r="Q26" s="339"/>
      <c r="R26" s="327" t="s">
        <v>45</v>
      </c>
      <c r="S26" s="326"/>
      <c r="T26" s="340">
        <f>IF(入力!AT11="","",入力!AT11)</f>
        <v>34</v>
      </c>
      <c r="U26" s="341"/>
      <c r="V26" s="342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284</v>
      </c>
      <c r="AC26" s="326"/>
      <c r="AD26" s="326"/>
      <c r="AE26" s="326"/>
      <c r="AF26" s="16" t="s">
        <v>73</v>
      </c>
      <c r="AG26" s="326" t="str">
        <f>IF(入力!W11="","",入力!W11)</f>
        <v>0016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9"/>
      <c r="AU26" s="327" t="s">
        <v>47</v>
      </c>
      <c r="AV26" s="326"/>
      <c r="AW26" s="326"/>
      <c r="AX26" s="17" t="s">
        <v>74</v>
      </c>
      <c r="AY26" s="326" t="str">
        <f>IF(入力!AL11="","",入力!AL11)</f>
        <v>090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72" t="s">
        <v>79</v>
      </c>
      <c r="D27" s="322"/>
      <c r="E27" s="322"/>
      <c r="F27" s="322"/>
      <c r="G27" s="373"/>
      <c r="H27" s="334" t="str">
        <f>IF(入力!C12="","",入力!C12&amp;"　"&amp;入力!E12)</f>
        <v>小林　亮太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22"/>
      <c r="S27" s="322"/>
      <c r="T27" s="374"/>
      <c r="U27" s="375"/>
      <c r="V27" s="376"/>
      <c r="W27" s="337"/>
      <c r="X27" s="337"/>
      <c r="Y27" s="337"/>
      <c r="Z27" s="347" t="str">
        <f>IF(入力!P12="","",入力!P12)</f>
        <v>四街道市もねの里4-19-10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2"/>
      <c r="AV27" s="322"/>
      <c r="AW27" s="322"/>
      <c r="AX27" s="350" t="str">
        <f>IF(入力!AK12="","",入力!AK12)</f>
        <v>7010</v>
      </c>
      <c r="AY27" s="322"/>
      <c r="AZ27" s="322"/>
      <c r="BA27" s="322"/>
      <c r="BB27" s="19" t="s">
        <v>76</v>
      </c>
      <c r="BC27" s="322" t="str">
        <f>IF(入力!AP12="","",入力!AP12)</f>
        <v>8802</v>
      </c>
      <c r="BD27" s="322"/>
      <c r="BE27" s="322"/>
      <c r="BF27" s="346"/>
    </row>
    <row r="28" spans="3:58" ht="12" customHeight="1">
      <c r="C28" s="369" t="s">
        <v>71</v>
      </c>
      <c r="D28" s="370"/>
      <c r="E28" s="370"/>
      <c r="F28" s="370"/>
      <c r="G28" s="371"/>
      <c r="H28" s="366" t="str">
        <f>IF(入力!C15="","",入力!C15&amp;"　"&amp;入力!E15)</f>
        <v>アキバ　ヒロシ</v>
      </c>
      <c r="I28" s="326"/>
      <c r="J28" s="326"/>
      <c r="K28" s="326"/>
      <c r="L28" s="326"/>
      <c r="M28" s="326"/>
      <c r="N28" s="326"/>
      <c r="O28" s="326"/>
      <c r="P28" s="326"/>
      <c r="Q28" s="339"/>
      <c r="R28" s="327" t="s">
        <v>45</v>
      </c>
      <c r="S28" s="326"/>
      <c r="T28" s="340">
        <f>IF(入力!AT15="","",入力!AT15)</f>
        <v>55</v>
      </c>
      <c r="U28" s="341"/>
      <c r="V28" s="342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284</v>
      </c>
      <c r="AC28" s="326"/>
      <c r="AD28" s="326"/>
      <c r="AE28" s="326"/>
      <c r="AF28" s="16" t="s">
        <v>73</v>
      </c>
      <c r="AG28" s="326" t="str">
        <f>IF(入力!W15="","",入力!W15)</f>
        <v>0007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9"/>
      <c r="AU28" s="327" t="s">
        <v>47</v>
      </c>
      <c r="AV28" s="326"/>
      <c r="AW28" s="326"/>
      <c r="AX28" s="17" t="s">
        <v>74</v>
      </c>
      <c r="AY28" s="326" t="str">
        <f>IF(入力!AL15="","",入力!AL15)</f>
        <v>043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67" t="s">
        <v>49</v>
      </c>
      <c r="D29" s="328"/>
      <c r="E29" s="328"/>
      <c r="F29" s="328"/>
      <c r="G29" s="368"/>
      <c r="H29" s="351" t="str">
        <f>IF(入力!C16="","",入力!C16&amp;"　"&amp;入力!E16)</f>
        <v>秋葉　博史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28"/>
      <c r="S29" s="328"/>
      <c r="T29" s="343"/>
      <c r="U29" s="344"/>
      <c r="V29" s="345"/>
      <c r="W29" s="338"/>
      <c r="X29" s="338"/>
      <c r="Y29" s="338"/>
      <c r="Z29" s="329" t="str">
        <f>IF(入力!P16="","",入力!P16)</f>
        <v>四街道市さつきヶ丘13-4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422</v>
      </c>
      <c r="AY29" s="328"/>
      <c r="AZ29" s="328"/>
      <c r="BA29" s="328"/>
      <c r="BB29" s="73" t="s">
        <v>76</v>
      </c>
      <c r="BC29" s="328" t="str">
        <f>IF(入力!AP16="","",入力!AP16)</f>
        <v>4640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コシカワ　ヒナ
越川　陽菜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四街道市立南小学校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516607151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157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コバヤシ　リオン
小林　莉緒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四街道市立南小学校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515022231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155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シノハラ　ココ
篠原　瑚子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四街道市立四街道小学校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514760196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154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スガワラ　
菅原　あゆむ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6</v>
      </c>
      <c r="R40" s="295"/>
      <c r="S40" s="296"/>
      <c r="T40" s="300" t="str">
        <f>IF(入力!I31="","",入力!I31)</f>
        <v>四街道市立南小学校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518079413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157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オヨカワ　リン
及川　凜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6</v>
      </c>
      <c r="R42" s="295"/>
      <c r="S42" s="296"/>
      <c r="T42" s="300" t="str">
        <f>IF(入力!I33="","",入力!I33)</f>
        <v>四街道市立南小学校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518567842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157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キタウラ　モカ
北裏　萌佳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6</v>
      </c>
      <c r="R44" s="295"/>
      <c r="S44" s="296"/>
      <c r="T44" s="300" t="str">
        <f>IF(入力!I35="","",入力!I35)</f>
        <v>四街道市立南小学校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519690587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155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ササキ　ミオ
佐々木　美緒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5</v>
      </c>
      <c r="R46" s="295"/>
      <c r="S46" s="296"/>
      <c r="T46" s="300" t="str">
        <f>IF(入力!I37="","",入力!I37)</f>
        <v>四街道市立四街道小学校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515368089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145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カトリ　ノゾミ
香取　望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5</v>
      </c>
      <c r="R48" s="295"/>
      <c r="S48" s="296"/>
      <c r="T48" s="300" t="str">
        <f>IF(入力!I39="","",入力!I39)</f>
        <v>四街道市立四街道小学校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515613303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150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イケシマ　メル
池嶋　芽月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5</v>
      </c>
      <c r="R50" s="295"/>
      <c r="S50" s="296"/>
      <c r="T50" s="300" t="str">
        <f>IF(入力!I41="","",入力!I41)</f>
        <v>四街道市立八木原小学校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515705621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137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スガワラ　
菅原　ひなた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5</v>
      </c>
      <c r="R52" s="295"/>
      <c r="S52" s="296"/>
      <c r="T52" s="300" t="str">
        <f>IF(入力!I43="","",入力!I43)</f>
        <v>四街道市立南小学校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518079420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148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>シシクラ　アヤノ
宍倉　綾乃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5</v>
      </c>
      <c r="R54" s="295"/>
      <c r="S54" s="296"/>
      <c r="T54" s="300" t="str">
        <f>IF(入力!I45="","",入力!I45)</f>
        <v>四街道市立四街道小学校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>
        <f>IF(入力!M45="","",入力!M45)</f>
        <v>518567859</v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>
        <f>IF(入力!P45="","",入力!P45)</f>
        <v>134</v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>
        <f>IF(入力!B47="","",入力!B47)</f>
        <v>12</v>
      </c>
      <c r="D56" s="283"/>
      <c r="E56" s="284"/>
      <c r="F56" s="288" t="str">
        <f>IF(入力!C48="","",入力!C47&amp;"　"&amp;入力!E47&amp;"
"&amp;入力!C48&amp;"　"&amp;入力!E48)</f>
        <v>オヨカワ　カナデ
及川　奏</v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>
        <f>IF(入力!G47="","",入力!G47)</f>
        <v>3</v>
      </c>
      <c r="R56" s="295"/>
      <c r="S56" s="296"/>
      <c r="T56" s="300" t="str">
        <f>IF(入力!I47="","",入力!I47)</f>
        <v>四街道市立南小学校</v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>
        <f>IF(入力!M47="","",入力!M47)</f>
        <v>519741333</v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>
        <f>IF(入力!P47="","",入力!P47)</f>
        <v>130</v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クローバー・Ｖ四街道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430715648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秋葉　博史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507262616</v>
      </c>
      <c r="H7" s="272"/>
      <c r="I7" s="272"/>
      <c r="J7" s="272">
        <f>IF(入力!J7="","",入力!J7)</f>
        <v>15022</v>
      </c>
      <c r="K7" s="272"/>
      <c r="L7" s="272"/>
      <c r="M7" s="272" t="str">
        <f>IF(入力!M7="","",入力!M7)</f>
        <v>091C0200774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海保　喜美代</v>
      </c>
      <c r="D9" s="266"/>
      <c r="E9" s="266"/>
      <c r="F9" s="266"/>
      <c r="G9" s="272">
        <f>IF(入力!G9="","",入力!G9)</f>
        <v>507270315</v>
      </c>
      <c r="H9" s="272"/>
      <c r="I9" s="272"/>
      <c r="J9" s="272">
        <f>IF(入力!J9="","",入力!J9)</f>
        <v>15966</v>
      </c>
      <c r="K9" s="272"/>
      <c r="L9" s="272"/>
      <c r="M9" s="272" t="str">
        <f>IF(入力!M9="","",入力!M9)</f>
        <v>091C0217612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小林　亮太</v>
      </c>
      <c r="D11" s="266"/>
      <c r="E11" s="266"/>
      <c r="F11" s="266"/>
      <c r="G11" s="272">
        <f>IF(入力!G11="","",入力!G11)</f>
        <v>515972947</v>
      </c>
      <c r="H11" s="272"/>
      <c r="I11" s="272"/>
      <c r="J11" s="272" t="str">
        <f>IF(入力!J11="","",入力!J11)</f>
        <v/>
      </c>
      <c r="K11" s="272"/>
      <c r="L11" s="272"/>
      <c r="M11" s="272">
        <f>IF(入力!M11="","",入力!M11)</f>
        <v>431405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秋葉　博史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秋葉　博史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四街道市さつきヶ丘13-4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043-422-4640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、090－9815－8502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越川　陽菜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四街道市立南小学校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516607151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小林　莉緒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四街道市立南小学校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515022231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篠原　瑚子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四街道市立四街道小学校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514760196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菅原　あゆむ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四街道市立南小学校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518079413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及川　凜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四街道市立南小学校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518567842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北裏　萌佳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四街道市立南小学校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519690587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佐々木　美緒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四街道市立四街道小学校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515368089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香取　望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四街道市立四街道小学校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515613303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池嶋　芽月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四街道市立八木原小学校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515705621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菅原　ひなた</v>
      </c>
      <c r="D43" s="266"/>
      <c r="E43" s="266"/>
      <c r="F43" s="266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四街道市立南小学校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518079420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宍倉　綾乃</v>
      </c>
      <c r="D45" s="266"/>
      <c r="E45" s="266"/>
      <c r="F45" s="266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四街道市立四街道小学校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518567859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及川　奏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四街道市立南小学校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519741333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クローバー・Ｖ四街道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430715648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秋葉　博史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507262616</v>
      </c>
      <c r="H7" s="272"/>
      <c r="I7" s="272"/>
      <c r="J7" s="272">
        <f>IF(入力!J7="","",入力!J7)</f>
        <v>15022</v>
      </c>
      <c r="K7" s="272"/>
      <c r="L7" s="272"/>
      <c r="M7" s="272" t="str">
        <f>IF(入力!M7="","",入力!M7)</f>
        <v>091C0200774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海保　喜美代</v>
      </c>
      <c r="D9" s="266"/>
      <c r="E9" s="266"/>
      <c r="F9" s="266"/>
      <c r="G9" s="272">
        <f>IF(入力!G9="","",入力!G9)</f>
        <v>507270315</v>
      </c>
      <c r="H9" s="272"/>
      <c r="I9" s="272"/>
      <c r="J9" s="272">
        <f>IF(入力!J9="","",入力!J9)</f>
        <v>15966</v>
      </c>
      <c r="K9" s="272"/>
      <c r="L9" s="272"/>
      <c r="M9" s="272" t="str">
        <f>IF(入力!M9="","",入力!M9)</f>
        <v>091C0217612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小林　亮太</v>
      </c>
      <c r="D11" s="266"/>
      <c r="E11" s="266"/>
      <c r="F11" s="266"/>
      <c r="G11" s="272">
        <f>IF(入力!G11="","",入力!G11)</f>
        <v>515972947</v>
      </c>
      <c r="H11" s="272"/>
      <c r="I11" s="272"/>
      <c r="J11" s="272" t="str">
        <f>IF(入力!J11="","",入力!J11)</f>
        <v/>
      </c>
      <c r="K11" s="272"/>
      <c r="L11" s="272"/>
      <c r="M11" s="272">
        <f>IF(入力!M11="","",入力!M11)</f>
        <v>431405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秋葉　博史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秋葉　博史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四街道市さつきヶ丘13-4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043-422-4640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、090－9815－8502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越川　陽菜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四街道市立南小学校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516607151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小林　莉緒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四街道市立南小学校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515022231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篠原　瑚子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四街道市立四街道小学校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514760196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菅原　あゆむ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四街道市立南小学校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518079413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及川　凜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四街道市立南小学校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518567842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北裏　萌佳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四街道市立南小学校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519690587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佐々木　美緒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四街道市立四街道小学校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515368089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香取　望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四街道市立四街道小学校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515613303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池嶋　芽月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四街道市立八木原小学校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515705621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菅原　ひなた</v>
      </c>
      <c r="D43" s="266"/>
      <c r="E43" s="266"/>
      <c r="F43" s="266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四街道市立南小学校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518079420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宍倉　綾乃</v>
      </c>
      <c r="D45" s="266"/>
      <c r="E45" s="266"/>
      <c r="F45" s="266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四街道市立四街道小学校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518567859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及川　奏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四街道市立南小学校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519741333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0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クローバー・Ｖ四街道</v>
      </c>
      <c r="C7" s="33" t="str">
        <f>IF(入力!C2="","",入力!C2)</f>
        <v>クローバー・ヴィヨツカイドウ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秋葉</v>
      </c>
      <c r="D16" s="33" t="str">
        <f>IF(入力!E8="","",入力!E8)</f>
        <v>博史</v>
      </c>
      <c r="E16" s="33" t="str">
        <f>IF(入力!C7="","",入力!C7)</f>
        <v>アキバ</v>
      </c>
      <c r="F16" s="33" t="str">
        <f>IF(入力!E7="","",入力!E7)</f>
        <v>ヒロシ</v>
      </c>
      <c r="G16" s="33">
        <f>IF(入力!G7="","",入力!G7)</f>
        <v>507262616</v>
      </c>
      <c r="H16" s="33">
        <f>IF(入力!J7="","",入力!J7)</f>
        <v>15022</v>
      </c>
      <c r="I16" s="33" t="str">
        <f>IF(入力!M7="","",入力!M7)</f>
        <v>091C0200774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0007</v>
      </c>
      <c r="T16" s="33" t="str">
        <f>IF(入力!P8="","",入力!P8)</f>
        <v>四街道市さつきヶ丘13-4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4640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海保</v>
      </c>
      <c r="D17" s="33" t="str">
        <f>IF(入力!E10="","",入力!E10)</f>
        <v>喜美代</v>
      </c>
      <c r="E17" s="33" t="str">
        <f>IF(入力!C9="","",入力!C9)</f>
        <v>カイホ</v>
      </c>
      <c r="F17" s="33" t="str">
        <f>IF(入力!E9="","",入力!E9)</f>
        <v>キミヨ</v>
      </c>
      <c r="G17" s="33">
        <f>IF(入力!G9="","",入力!G9)</f>
        <v>507270315</v>
      </c>
      <c r="H17" s="33">
        <f>IF(入力!J9="","",入力!J9)</f>
        <v>15966</v>
      </c>
      <c r="I17" s="33" t="str">
        <f>IF(入力!M9="","",入力!M9)</f>
        <v>091C0217612</v>
      </c>
      <c r="J17" s="33"/>
      <c r="K17" s="33"/>
      <c r="L17" s="33">
        <f>IF(入力!AT9="","",入力!AT9)</f>
        <v>58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0003</v>
      </c>
      <c r="T17" s="33" t="str">
        <f>IF(入力!P10="","",入力!P10)</f>
        <v>四街道市鹿渡703-2</v>
      </c>
      <c r="U17" s="33" t="str">
        <f>IF(入力!AL9="","",入力!AL9)</f>
        <v>043</v>
      </c>
      <c r="V17" s="33" t="str">
        <f>IF(入力!AK10="","",入力!AK10)</f>
        <v>432</v>
      </c>
      <c r="W17" s="33" t="str">
        <f>IF(入力!AP10="","",入力!AP10)</f>
        <v>5977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小林</v>
      </c>
      <c r="D20" s="33" t="str">
        <f>IF(入力!E12="","",入力!E12)</f>
        <v>亮太</v>
      </c>
      <c r="E20" s="33" t="str">
        <f>IF(入力!C11="","",入力!C11)</f>
        <v>コバヤシ</v>
      </c>
      <c r="F20" s="33" t="str">
        <f>IF(入力!E11="","",入力!E11)</f>
        <v>リョウタ</v>
      </c>
      <c r="G20" s="33">
        <f>IF(入力!G11="","",入力!G11)</f>
        <v>515972947</v>
      </c>
      <c r="H20" s="33" t="str">
        <f>IF(入力!J11="","",入力!J11)</f>
        <v/>
      </c>
      <c r="I20" s="33">
        <f>IF(入力!M11="","",入力!M11)</f>
        <v>431405</v>
      </c>
      <c r="J20" s="33"/>
      <c r="K20" s="33"/>
      <c r="L20" s="33">
        <f>IF(入力!AT11="","",入力!AT11)</f>
        <v>34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0016</v>
      </c>
      <c r="T20" s="33" t="str">
        <f>IF(入力!P12="","",入力!P12)</f>
        <v>四街道市もねの里4-19-10</v>
      </c>
      <c r="U20" s="33" t="str">
        <f>IF(入力!AL11="","",入力!AL11)</f>
        <v>090</v>
      </c>
      <c r="V20" s="33" t="str">
        <f>IF(入力!AK12="","",入力!AK12)</f>
        <v>7010</v>
      </c>
      <c r="W20" s="33" t="str">
        <f>IF(入力!AP12="","",入力!AP12)</f>
        <v>8802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 t="str">
        <f>IF(入力!C21="","",入力!C21)</f>
        <v>、090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>284</v>
      </c>
      <c r="S22" s="33" t="str">
        <f>IF(入力!W15="","",入力!W15)</f>
        <v>0007</v>
      </c>
      <c r="T22" s="33" t="str">
        <f>IF(入力!P16="","",入力!P16)</f>
        <v>四街道市さつきヶ丘13-4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越川</v>
      </c>
      <c r="D24" s="75" t="str">
        <f>VLOOKUP($B$51,$A$53:$F$352,4)</f>
        <v>陽菜</v>
      </c>
      <c r="E24" s="75" t="str">
        <f>VLOOKUP($B$51,$A$53:$F$352,5)</f>
        <v>コシカワ</v>
      </c>
      <c r="F24" s="75" t="str">
        <f>VLOOKUP($B$51,$A$53:$F$352,6)</f>
        <v>ヒナ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越川</v>
      </c>
      <c r="D53" s="33" t="str">
        <f>IF(入力!E26="","",入力!E26)</f>
        <v>陽菜</v>
      </c>
      <c r="E53" s="33" t="str">
        <f>IF(入力!C25="","",入力!C25)</f>
        <v>コシカワ</v>
      </c>
      <c r="F53" s="33" t="str">
        <f>IF(入力!E25="","",入力!E25)</f>
        <v>ヒナ</v>
      </c>
      <c r="G53" s="33">
        <f>IF(入力!M25="","",入力!M25)</f>
        <v>516607151</v>
      </c>
      <c r="H53" s="33" t="str">
        <f>IF(入力!I25="","",入力!I25)</f>
        <v>四街道市立南小学校</v>
      </c>
      <c r="I53" s="33">
        <f>IF(入力!G25="","",入力!G25)</f>
        <v>6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小林</v>
      </c>
      <c r="D54" s="33" t="str">
        <f>IF(入力!E28="","",入力!E28)</f>
        <v>莉緒</v>
      </c>
      <c r="E54" s="33" t="str">
        <f>IF(入力!C27="","",入力!C27)</f>
        <v>コバヤシ</v>
      </c>
      <c r="F54" s="33" t="str">
        <f>IF(入力!E27="","",入力!E27)</f>
        <v>リオン</v>
      </c>
      <c r="G54" s="33">
        <f>IF(入力!M27="","",入力!M27)</f>
        <v>515022231</v>
      </c>
      <c r="H54" s="33" t="str">
        <f>IF(入力!I27="","",入力!I27)</f>
        <v>四街道市立南小学校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篠原</v>
      </c>
      <c r="D55" s="33" t="str">
        <f>IF(入力!E30="","",入力!E30)</f>
        <v>瑚子</v>
      </c>
      <c r="E55" s="33" t="str">
        <f>IF(入力!C29="","",入力!C29)</f>
        <v>シノハラ</v>
      </c>
      <c r="F55" s="33" t="str">
        <f>IF(入力!E29="","",入力!E29)</f>
        <v>ココ</v>
      </c>
      <c r="G55" s="33">
        <f>IF(入力!M29="","",入力!M29)</f>
        <v>514760196</v>
      </c>
      <c r="H55" s="33" t="str">
        <f>IF(入力!I29="","",入力!I29)</f>
        <v>四街道市立四街道小学校</v>
      </c>
      <c r="I55" s="33">
        <f>IF(入力!G29="","",入力!G29)</f>
        <v>6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菅原</v>
      </c>
      <c r="D56" s="33" t="str">
        <f>IF(入力!E32="","",入力!E32)</f>
        <v>あゆむ</v>
      </c>
      <c r="E56" s="33" t="str">
        <f>IF(入力!C31="","",入力!C31)</f>
        <v>スガワラ</v>
      </c>
      <c r="F56" s="33" t="str">
        <f>IF(入力!E31="","",入力!E31)</f>
        <v/>
      </c>
      <c r="G56" s="33">
        <f>IF(入力!M31="","",入力!M31)</f>
        <v>518079413</v>
      </c>
      <c r="H56" s="33" t="str">
        <f>IF(入力!I31="","",入力!I31)</f>
        <v>四街道市立南小学校</v>
      </c>
      <c r="I56" s="33">
        <f>IF(入力!G31="","",入力!G31)</f>
        <v>6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及川</v>
      </c>
      <c r="D57" s="33" t="str">
        <f>IF(入力!E34="","",入力!E34)</f>
        <v>凜</v>
      </c>
      <c r="E57" s="33" t="str">
        <f>IF(入力!C33="","",入力!C33)</f>
        <v>オヨカワ</v>
      </c>
      <c r="F57" s="33" t="str">
        <f>IF(入力!E33="","",入力!E33)</f>
        <v>リン</v>
      </c>
      <c r="G57" s="33">
        <f>IF(入力!M33="","",入力!M33)</f>
        <v>518567842</v>
      </c>
      <c r="H57" s="33" t="str">
        <f>IF(入力!I33="","",入力!I33)</f>
        <v>四街道市立南小学校</v>
      </c>
      <c r="I57" s="33">
        <f>IF(入力!G33="","",入力!G33)</f>
        <v>6</v>
      </c>
      <c r="J57" s="33">
        <f>IF(入力!P33="","",入力!P33)</f>
        <v>157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北裏</v>
      </c>
      <c r="D58" s="33" t="str">
        <f>IF(入力!E36="","",入力!E36)</f>
        <v>萌佳</v>
      </c>
      <c r="E58" s="33" t="str">
        <f>IF(入力!C35="","",入力!C35)</f>
        <v>キタウラ</v>
      </c>
      <c r="F58" s="33" t="str">
        <f>IF(入力!E35="","",入力!E35)</f>
        <v>モカ</v>
      </c>
      <c r="G58" s="33">
        <f>IF(入力!M35="","",入力!M35)</f>
        <v>519690587</v>
      </c>
      <c r="H58" s="33" t="str">
        <f>IF(入力!I35="","",入力!I35)</f>
        <v>四街道市立南小学校</v>
      </c>
      <c r="I58" s="33">
        <f>IF(入力!G35="","",入力!G35)</f>
        <v>6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佐々木</v>
      </c>
      <c r="D59" s="33" t="str">
        <f>IF(入力!E38="","",入力!E38)</f>
        <v>美緒</v>
      </c>
      <c r="E59" s="33" t="str">
        <f>IF(入力!C37="","",入力!C37)</f>
        <v>ササキ</v>
      </c>
      <c r="F59" s="33" t="str">
        <f>IF(入力!E37="","",入力!E37)</f>
        <v>ミオ</v>
      </c>
      <c r="G59" s="33">
        <f>IF(入力!M37="","",入力!M37)</f>
        <v>515368089</v>
      </c>
      <c r="H59" s="33" t="str">
        <f>IF(入力!I37="","",入力!I37)</f>
        <v>四街道市立四街道小学校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香取</v>
      </c>
      <c r="D60" s="33" t="str">
        <f>IF(入力!E40="","",入力!E40)</f>
        <v>望</v>
      </c>
      <c r="E60" s="33" t="str">
        <f>IF(入力!C39="","",入力!C39)</f>
        <v>カトリ</v>
      </c>
      <c r="F60" s="33" t="str">
        <f>IF(入力!E39="","",入力!E39)</f>
        <v>ノゾミ</v>
      </c>
      <c r="G60" s="33">
        <f>IF(入力!M39="","",入力!M39)</f>
        <v>515613303</v>
      </c>
      <c r="H60" s="33" t="str">
        <f>IF(入力!I39="","",入力!I39)</f>
        <v>四街道市立四街道小学校</v>
      </c>
      <c r="I60" s="33">
        <f>IF(入力!G39="","",入力!G39)</f>
        <v>5</v>
      </c>
      <c r="J60" s="33">
        <f>IF(入力!P39="","",入力!P39)</f>
        <v>150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池嶋</v>
      </c>
      <c r="D61" s="33" t="str">
        <f>IF(入力!E42="","",入力!E42)</f>
        <v>芽月</v>
      </c>
      <c r="E61" s="33" t="str">
        <f>IF(入力!C41="","",入力!C41)</f>
        <v>イケシマ</v>
      </c>
      <c r="F61" s="33" t="str">
        <f>IF(入力!E41="","",入力!E41)</f>
        <v>メル</v>
      </c>
      <c r="G61" s="33">
        <f>IF(入力!M41="","",入力!M41)</f>
        <v>515705621</v>
      </c>
      <c r="H61" s="33" t="str">
        <f>IF(入力!I41="","",入力!I41)</f>
        <v>四街道市立八木原小学校</v>
      </c>
      <c r="I61" s="33">
        <f>IF(入力!G41="","",入力!G41)</f>
        <v>5</v>
      </c>
      <c r="J61" s="33">
        <f>IF(入力!P41="","",入力!P41)</f>
        <v>137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菅原</v>
      </c>
      <c r="D62" s="33" t="str">
        <f>IF(入力!E44="","",入力!E44)</f>
        <v>ひなた</v>
      </c>
      <c r="E62" s="33" t="str">
        <f>IF(入力!C43="","",入力!C43)</f>
        <v>スガワラ</v>
      </c>
      <c r="F62" s="33" t="str">
        <f>IF(入力!E43="","",入力!E43)</f>
        <v/>
      </c>
      <c r="G62" s="33">
        <f>IF(入力!M43="","",入力!M43)</f>
        <v>518079420</v>
      </c>
      <c r="H62" s="33" t="str">
        <f>IF(入力!I43="","",入力!I43)</f>
        <v>四街道市立南小学校</v>
      </c>
      <c r="I62" s="33">
        <f>IF(入力!G43="","",入力!G43)</f>
        <v>5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宍倉</v>
      </c>
      <c r="D63" s="33" t="str">
        <f>IF(入力!E46="","",入力!E46)</f>
        <v>綾乃</v>
      </c>
      <c r="E63" s="33" t="str">
        <f>IF(入力!C45="","",入力!C45)</f>
        <v>シシクラ</v>
      </c>
      <c r="F63" s="33" t="str">
        <f>IF(入力!E45="","",入力!E45)</f>
        <v>アヤノ</v>
      </c>
      <c r="G63" s="33">
        <f>IF(入力!M45="","",入力!M45)</f>
        <v>518567859</v>
      </c>
      <c r="H63" s="33" t="str">
        <f>IF(入力!I45="","",入力!I45)</f>
        <v>四街道市立四街道小学校</v>
      </c>
      <c r="I63" s="33">
        <f>IF(入力!G45="","",入力!G45)</f>
        <v>5</v>
      </c>
      <c r="J63" s="33">
        <f>IF(入力!P45="","",入力!P45)</f>
        <v>134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及川</v>
      </c>
      <c r="D64" s="33" t="str">
        <f>IF(入力!E48="","",入力!E48)</f>
        <v>奏</v>
      </c>
      <c r="E64" s="33" t="str">
        <f>IF(入力!C47="","",入力!C47)</f>
        <v>オヨカワ</v>
      </c>
      <c r="F64" s="33" t="str">
        <f>IF(入力!E47="","",入力!E47)</f>
        <v>カナデ</v>
      </c>
      <c r="G64" s="33">
        <f>IF(入力!M47="","",入力!M47)</f>
        <v>519741333</v>
      </c>
      <c r="H64" s="33" t="str">
        <f>IF(入力!I47="","",入力!I47)</f>
        <v>四街道市立南小学校</v>
      </c>
      <c r="I64" s="33">
        <f>IF(入力!G47="","",入力!G47)</f>
        <v>3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2020-10-19T01:10:12Z</dcterms:modified>
</cp:coreProperties>
</file>