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ami\Downloads\"/>
    </mc:Choice>
  </mc:AlternateContent>
  <xr:revisionPtr revIDLastSave="0" documentId="13_ncr:1_{54BC5EB5-A954-4E02-BE12-0A4BE0E3BA62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<sst xmlns="http://schemas.openxmlformats.org/spreadsheetml/2006/main" count="304" uniqueCount="232">
  <si>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</si>
  <si>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</si>
  <si>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</si>
  <si>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</si>
  <si>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</si>
  <si>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</si>
  <si>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</si>
  <si>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</si>
  <si>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</si>
  <si>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</si>
  <si>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</si>
  <si>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</si>
  <si>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</si>
  <si>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</si>
  <si>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</si>
  <si>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</si>
  <si>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</si>
  <si>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</si>
  <si>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</si>
  <si>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</si>
  <si>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</si>
  <si>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</si>
  <si>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</si>
  <si>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</si>
  <si>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</si>
  <si>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</si>
  <si>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</si>
  <si>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</si>
  <si>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</si>
  <si>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</si>
  <si>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</si>
  <si>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</si>
  <si>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</si>
  <si>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</si>
  <si>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</si>
  <si>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</si>
  <si>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</si>
  <si>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</si>
  <si>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</si>
  <si>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</si>
  <si>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</si>
  <si>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</si>
  <si>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</si>
  <si>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</si>
  <si>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</si>
  <si>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</si>
  <si>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</si>
  <si>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</si>
  <si>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</si>
  <si>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</si>
  <si>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</si>
  <si>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</si>
  <si>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</si>
  <si>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</si>
  <si>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</si>
  <si>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</si>
  <si>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</si>
  <si>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</si>
  <si>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</si>
  <si>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</si>
  <si>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</si>
  <si>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</si>
  <si>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</si>
  <si>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</si>
  <si>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</si>
  <si>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</si>
  <si>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</si>
  <si>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</si>
  <si>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</si>
  <si>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</si>
  <si>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</si>
  <si>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</si>
  <si>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</si>
  <si>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</si>
  <si>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</si>
  <si>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</si>
  <si>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</si>
  <si>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</si>
  <si>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</si>
  <si>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</si>
  <si>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</si>
  <si>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</si>
  <si>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</si>
  <si>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</si>
  <si>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</si>
  <si>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</si>
  <si>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</si>
  <si>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</si>
  <si>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</si>
  <si>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</si>
  <si>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</si>
  <si>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</si>
  <si>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</si>
  <si>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</si>
  <si>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</si>
  <si>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</si>
  <si>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</si>
  <si>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</si>
  <si>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</si>
  <si>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</si>
  <si>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</si>
  <si>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</si>
  <si>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</si>
  <si>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</si>
  <si>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</si>
  <si>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</si>
  <si>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</si>
  <si>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</si>
  <si>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</si>
  <si>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</si>
  <si>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</si>
  <si>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</si>
  <si>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</si>
  <si>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</si>
  <si>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</si>
  <si>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</si>
  <si>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</si>
  <si>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</si>
  <si>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</si>
  <si>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</si>
  <si>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</si>
  <si>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</si>
  <si>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</si>
  <si>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</si>
  <si>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</si>
  <si>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</si>
  <si>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</si>
  <si>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</si>
  <si>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</si>
  <si>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</si>
  <si>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</si>
  <si>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</si>
  <si>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佐原クラブ</t>
    <rPh sb="0" eb="2">
      <t>サワラ</t>
    </rPh>
    <phoneticPr fontId="2"/>
  </si>
  <si>
    <t>香取市</t>
    <rPh sb="0" eb="3">
      <t>カトリシ</t>
    </rPh>
    <phoneticPr fontId="2"/>
  </si>
  <si>
    <t>ＪＲ成田</t>
    <rPh sb="2" eb="4">
      <t>ナリタ</t>
    </rPh>
    <phoneticPr fontId="2"/>
  </si>
  <si>
    <t>佐原</t>
    <rPh sb="0" eb="2">
      <t>サワラ</t>
    </rPh>
    <phoneticPr fontId="2"/>
  </si>
  <si>
    <t>鎌形</t>
    <rPh sb="0" eb="2">
      <t>カマガタ</t>
    </rPh>
    <phoneticPr fontId="2"/>
  </si>
  <si>
    <t>明男</t>
    <rPh sb="0" eb="2">
      <t>アキオ</t>
    </rPh>
    <phoneticPr fontId="2"/>
  </si>
  <si>
    <t>カマガタ</t>
    <phoneticPr fontId="2"/>
  </si>
  <si>
    <t>アキオ</t>
    <phoneticPr fontId="2"/>
  </si>
  <si>
    <t>0441967</t>
    <phoneticPr fontId="2"/>
  </si>
  <si>
    <t>289</t>
    <phoneticPr fontId="2"/>
  </si>
  <si>
    <t>0301</t>
    <phoneticPr fontId="2"/>
  </si>
  <si>
    <t>千葉県香取市一之分目757-2</t>
    <rPh sb="0" eb="3">
      <t>チバケン</t>
    </rPh>
    <rPh sb="3" eb="6">
      <t>カトリシ</t>
    </rPh>
    <rPh sb="6" eb="10">
      <t>イチノワケメ</t>
    </rPh>
    <phoneticPr fontId="2"/>
  </si>
  <si>
    <t>080</t>
    <phoneticPr fontId="2"/>
  </si>
  <si>
    <t>6651</t>
    <phoneticPr fontId="2"/>
  </si>
  <si>
    <t>9948</t>
    <phoneticPr fontId="2"/>
  </si>
  <si>
    <t>大根</t>
    <rPh sb="0" eb="2">
      <t>オオネ</t>
    </rPh>
    <phoneticPr fontId="2"/>
  </si>
  <si>
    <t>美紀</t>
    <rPh sb="0" eb="2">
      <t>ミキ</t>
    </rPh>
    <phoneticPr fontId="2"/>
  </si>
  <si>
    <t>オオネ</t>
    <phoneticPr fontId="2"/>
  </si>
  <si>
    <t>ミキ</t>
    <phoneticPr fontId="2"/>
  </si>
  <si>
    <t>287</t>
    <phoneticPr fontId="2"/>
  </si>
  <si>
    <t>0003</t>
    <phoneticPr fontId="2"/>
  </si>
  <si>
    <t>千葉県香取市佐原イ3184-2</t>
    <rPh sb="0" eb="8">
      <t>チバケンカトリシサワラ</t>
    </rPh>
    <phoneticPr fontId="2"/>
  </si>
  <si>
    <t>090</t>
    <phoneticPr fontId="2"/>
  </si>
  <si>
    <t>1500</t>
    <phoneticPr fontId="2"/>
  </si>
  <si>
    <t>2464</t>
    <phoneticPr fontId="2"/>
  </si>
  <si>
    <t>花垣</t>
    <rPh sb="0" eb="2">
      <t>ハナガキ</t>
    </rPh>
    <phoneticPr fontId="2"/>
  </si>
  <si>
    <t>明日美</t>
    <rPh sb="0" eb="3">
      <t>アスミ</t>
    </rPh>
    <phoneticPr fontId="2"/>
  </si>
  <si>
    <t>ハナガキ</t>
    <phoneticPr fontId="2"/>
  </si>
  <si>
    <t>アスミ</t>
    <phoneticPr fontId="2"/>
  </si>
  <si>
    <t>0313</t>
    <phoneticPr fontId="2"/>
  </si>
  <si>
    <t>千葉県香取市小見川844</t>
    <rPh sb="0" eb="9">
      <t>チバケンカトリシオミガワ</t>
    </rPh>
    <phoneticPr fontId="2"/>
  </si>
  <si>
    <t>2792</t>
    <phoneticPr fontId="2"/>
  </si>
  <si>
    <t>0229</t>
    <phoneticPr fontId="2"/>
  </si>
  <si>
    <t>マサミ</t>
    <phoneticPr fontId="2"/>
  </si>
  <si>
    <t>昌美</t>
    <rPh sb="0" eb="2">
      <t>マサミ</t>
    </rPh>
    <phoneticPr fontId="2"/>
  </si>
  <si>
    <t>クボキ</t>
    <phoneticPr fontId="2"/>
  </si>
  <si>
    <t>0011</t>
    <phoneticPr fontId="2"/>
  </si>
  <si>
    <t>千葉県香取市津宮5980-1</t>
    <rPh sb="0" eb="8">
      <t>チバケンカトリシツノミヤ</t>
    </rPh>
    <phoneticPr fontId="2"/>
  </si>
  <si>
    <t>0478</t>
    <phoneticPr fontId="2"/>
  </si>
  <si>
    <t>57</t>
    <phoneticPr fontId="2"/>
  </si>
  <si>
    <t>1981</t>
    <phoneticPr fontId="2"/>
  </si>
  <si>
    <t>①</t>
    <phoneticPr fontId="2"/>
  </si>
  <si>
    <t>瞳和</t>
    <rPh sb="0" eb="2">
      <t>ヒトミワ</t>
    </rPh>
    <phoneticPr fontId="2"/>
  </si>
  <si>
    <t>トワ</t>
    <phoneticPr fontId="2"/>
  </si>
  <si>
    <t>6年</t>
    <rPh sb="1" eb="2">
      <t>ネン</t>
    </rPh>
    <phoneticPr fontId="2"/>
  </si>
  <si>
    <t>香取市立佐原小学校</t>
    <rPh sb="0" eb="9">
      <t>カトリシリツサバラショウガッコウ</t>
    </rPh>
    <phoneticPr fontId="2"/>
  </si>
  <si>
    <r>
      <t>6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</si>
  <si>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久保木</t>
    <rPh sb="0" eb="3">
      <t>クボキ</t>
    </rPh>
    <phoneticPr fontId="2"/>
  </si>
  <si>
    <t>美奈実</t>
    <rPh sb="0" eb="3">
      <t>ミナミ</t>
    </rPh>
    <phoneticPr fontId="2"/>
  </si>
  <si>
    <t>ミナミ</t>
    <phoneticPr fontId="2"/>
  </si>
  <si>
    <t>仙田</t>
    <rPh sb="0" eb="2">
      <t>センダ</t>
    </rPh>
    <phoneticPr fontId="2"/>
  </si>
  <si>
    <t>いぶき</t>
    <phoneticPr fontId="2"/>
  </si>
  <si>
    <t>センダ</t>
    <phoneticPr fontId="2"/>
  </si>
  <si>
    <t>イブキ</t>
    <phoneticPr fontId="2"/>
  </si>
  <si>
    <t>香取市立瑞穂小学校</t>
    <rPh sb="0" eb="9">
      <t>カトリシリツミズホショウガッコウ</t>
    </rPh>
    <phoneticPr fontId="2"/>
  </si>
  <si>
    <t>本宮</t>
    <rPh sb="0" eb="2">
      <t>モトミヤ</t>
    </rPh>
    <phoneticPr fontId="2"/>
  </si>
  <si>
    <t>柑奈</t>
    <rPh sb="0" eb="2">
      <t>カンナ</t>
    </rPh>
    <phoneticPr fontId="2"/>
  </si>
  <si>
    <t>モトミヤ</t>
    <phoneticPr fontId="2"/>
  </si>
  <si>
    <t>カンナ</t>
    <phoneticPr fontId="2"/>
  </si>
  <si>
    <t>5年</t>
    <rPh sb="1" eb="2">
      <t>ネン</t>
    </rPh>
    <phoneticPr fontId="2"/>
  </si>
  <si>
    <t>香取市立水の郷小学校</t>
    <rPh sb="0" eb="5">
      <t>カトリシリツミズ</t>
    </rPh>
    <rPh sb="6" eb="10">
      <t>サトショウガッコウ</t>
    </rPh>
    <phoneticPr fontId="2"/>
  </si>
  <si>
    <t>川野</t>
    <rPh sb="0" eb="2">
      <t>カワノ</t>
    </rPh>
    <phoneticPr fontId="2"/>
  </si>
  <si>
    <t>遥</t>
    <rPh sb="0" eb="1">
      <t>ハルカ</t>
    </rPh>
    <phoneticPr fontId="2"/>
  </si>
  <si>
    <t>カワノ</t>
    <phoneticPr fontId="2"/>
  </si>
  <si>
    <t>ハルカ</t>
    <phoneticPr fontId="2"/>
  </si>
  <si>
    <r>
      <t>5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</si>
  <si>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神栖市立息栖小学校</t>
    <rPh sb="0" eb="9">
      <t>カミスシリツイキスショウガッコウ</t>
    </rPh>
    <phoneticPr fontId="2"/>
  </si>
  <si>
    <t>美音</t>
    <rPh sb="0" eb="2">
      <t>ミオ</t>
    </rPh>
    <phoneticPr fontId="2"/>
  </si>
  <si>
    <t>ミオ</t>
    <phoneticPr fontId="2"/>
  </si>
  <si>
    <t>香取市立小見川中央小学校</t>
    <rPh sb="0" eb="12">
      <t>カトリシリツオミガワチュウオウショウガッコウ</t>
    </rPh>
    <phoneticPr fontId="2"/>
  </si>
  <si>
    <t>幸保</t>
    <rPh sb="0" eb="2">
      <t>コウボ</t>
    </rPh>
    <phoneticPr fontId="2"/>
  </si>
  <si>
    <t>秋月</t>
    <rPh sb="0" eb="2">
      <t>アキツキ</t>
    </rPh>
    <phoneticPr fontId="2"/>
  </si>
  <si>
    <t>コウボ</t>
    <phoneticPr fontId="2"/>
  </si>
  <si>
    <t>アヅキ</t>
    <phoneticPr fontId="2"/>
  </si>
  <si>
    <t>神栖市立植松小学校</t>
    <rPh sb="0" eb="9">
      <t>カミスシリツウエマツショウガッコウ</t>
    </rPh>
    <phoneticPr fontId="2"/>
  </si>
  <si>
    <t>紺頼</t>
    <rPh sb="0" eb="2">
      <t>コンライ</t>
    </rPh>
    <phoneticPr fontId="2"/>
  </si>
  <si>
    <t>俐音</t>
    <rPh sb="0" eb="2">
      <t>リオト</t>
    </rPh>
    <phoneticPr fontId="2"/>
  </si>
  <si>
    <t>コンライ</t>
    <phoneticPr fontId="2"/>
  </si>
  <si>
    <t>リオ</t>
    <phoneticPr fontId="2"/>
  </si>
  <si>
    <t>香取市立わらびが丘小学校</t>
    <rPh sb="0" eb="4">
      <t>カトリシリツ</t>
    </rPh>
    <rPh sb="8" eb="12">
      <t>オカショウガッコウ</t>
    </rPh>
    <phoneticPr fontId="2"/>
  </si>
  <si>
    <t>本宮</t>
    <rPh sb="0" eb="2">
      <t>ホングウ</t>
    </rPh>
    <phoneticPr fontId="2"/>
  </si>
  <si>
    <t>和紗</t>
    <rPh sb="0" eb="2">
      <t>カズサ</t>
    </rPh>
    <phoneticPr fontId="2"/>
  </si>
  <si>
    <t>ホングウ</t>
    <phoneticPr fontId="2"/>
  </si>
  <si>
    <t>カズサ</t>
    <phoneticPr fontId="2"/>
  </si>
  <si>
    <t>4年</t>
    <rPh sb="1" eb="2">
      <t>ネン</t>
    </rPh>
    <phoneticPr fontId="2"/>
  </si>
  <si>
    <r>
      <t>4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</si>
  <si>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成田</t>
    <rPh sb="0" eb="2">
      <t>ナリタ</t>
    </rPh>
    <phoneticPr fontId="2"/>
  </si>
  <si>
    <t>咲那</t>
    <rPh sb="0" eb="2">
      <t>サナ</t>
    </rPh>
    <phoneticPr fontId="2"/>
  </si>
  <si>
    <t>ナリタ</t>
    <phoneticPr fontId="2"/>
  </si>
  <si>
    <t>サナ</t>
    <phoneticPr fontId="2"/>
  </si>
  <si>
    <t>3年</t>
    <rPh sb="1" eb="2">
      <t>ネン</t>
    </rPh>
    <phoneticPr fontId="2"/>
  </si>
  <si>
    <t>櫻井</t>
    <rPh sb="0" eb="2">
      <t>サクライ</t>
    </rPh>
    <phoneticPr fontId="2"/>
  </si>
  <si>
    <t>陽依</t>
    <rPh sb="0" eb="2">
      <t>ヒヨリ</t>
    </rPh>
    <phoneticPr fontId="2"/>
  </si>
  <si>
    <t>サクライ</t>
    <phoneticPr fontId="2"/>
  </si>
  <si>
    <t>ヒヨリ</t>
    <phoneticPr fontId="2"/>
  </si>
  <si>
    <r>
      <t>3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</si>
  <si>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結菜</t>
    <rPh sb="0" eb="2">
      <t>ユイナ</t>
    </rPh>
    <phoneticPr fontId="2"/>
  </si>
  <si>
    <t>ユイナ</t>
    <phoneticPr fontId="2"/>
  </si>
  <si>
    <t>気持ちを強く自信を持って苦しい時ほど声を出せ！
どんな時も笑顔を絶やさず全力で頑張ります！　　　　　　　　　　　　　　　　　　　　　　　　　　　　　　　　　　　　　　　　　　　　　　　　　　　　　　　　　　　　　　　　　　　</t>
    <rPh sb="0" eb="2">
      <t>キモ</t>
    </rPh>
    <rPh sb="4" eb="5">
      <t>ツヨ</t>
    </rPh>
    <rPh sb="6" eb="8">
      <t>ジシン</t>
    </rPh>
    <rPh sb="9" eb="10">
      <t>モ</t>
    </rPh>
    <rPh sb="12" eb="13">
      <t>クル</t>
    </rPh>
    <rPh sb="15" eb="16">
      <t>トキ</t>
    </rPh>
    <rPh sb="18" eb="19">
      <t>コエ</t>
    </rPh>
    <rPh sb="20" eb="21">
      <t>ダ</t>
    </rPh>
    <rPh sb="27" eb="28">
      <t>トキ</t>
    </rPh>
    <rPh sb="29" eb="31">
      <t>エガオ</t>
    </rPh>
    <rPh sb="32" eb="33">
      <t>タ</t>
    </rPh>
    <rPh sb="36" eb="38">
      <t>ゼンリョク</t>
    </rPh>
    <rPh sb="39" eb="41">
      <t>ガンバ</t>
    </rPh>
    <phoneticPr fontId="2"/>
  </si>
  <si>
    <t>サワラクラブ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</si>
</sst>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ＪＳＰ明朝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5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70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8" zoomScaleNormal="100" workbookViewId="0">
      <selection activeCell="C3" sqref="C3:I3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>
      <c r="A2" s="193" t="s">
        <v>121</v>
      </c>
      <c r="B2" s="194"/>
      <c r="C2" s="251" t="s">
        <v>231</v>
      </c>
      <c r="D2" s="195"/>
      <c r="E2" s="195"/>
      <c r="F2" s="195"/>
      <c r="G2" s="195"/>
      <c r="H2" s="195"/>
      <c r="I2" s="196"/>
      <c r="J2" s="62" t="s">
        <v>119</v>
      </c>
      <c r="K2" s="63"/>
      <c r="L2" s="63"/>
      <c r="M2" s="63"/>
      <c r="N2" s="63"/>
      <c r="O2" s="64"/>
      <c r="P2" s="62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2" t="s">
        <v>101</v>
      </c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132</v>
      </c>
      <c r="D3" s="200"/>
      <c r="E3" s="200"/>
      <c r="F3" s="200"/>
      <c r="G3" s="200"/>
      <c r="H3" s="200"/>
      <c r="I3" s="201"/>
      <c r="J3" s="59" t="s">
        <v>91</v>
      </c>
      <c r="K3" s="60"/>
      <c r="L3" s="60"/>
      <c r="M3" s="60"/>
      <c r="N3" s="60"/>
      <c r="O3" s="61"/>
      <c r="P3" s="190" t="s">
        <v>133</v>
      </c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62" t="s">
        <v>113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430815302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22016</v>
      </c>
      <c r="K5" s="123"/>
      <c r="L5" s="123"/>
      <c r="M5" s="123"/>
      <c r="N5" s="123"/>
      <c r="O5" s="123"/>
      <c r="P5" s="179" t="s">
        <v>134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135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7" t="s">
        <v>107</v>
      </c>
      <c r="D6" s="208"/>
      <c r="E6" s="184" t="s">
        <v>108</v>
      </c>
      <c r="F6" s="185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8" t="s">
        <v>95</v>
      </c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9" t="s">
        <v>96</v>
      </c>
      <c r="AL6" s="189"/>
      <c r="AM6" s="189"/>
      <c r="AN6" s="189"/>
      <c r="AO6" s="189"/>
      <c r="AP6" s="189"/>
      <c r="AQ6" s="189"/>
      <c r="AR6" s="189"/>
      <c r="AS6" s="189"/>
      <c r="AT6" s="34" t="s">
        <v>124</v>
      </c>
    </row>
    <row r="7" spans="1:51" ht="13.5" customHeight="1">
      <c r="A7" s="75"/>
      <c r="B7" s="76"/>
      <c r="C7" s="112" t="s">
        <v>138</v>
      </c>
      <c r="D7" s="113"/>
      <c r="E7" s="88" t="s">
        <v>139</v>
      </c>
      <c r="F7" s="89"/>
      <c r="G7" s="68">
        <v>507243709</v>
      </c>
      <c r="H7" s="68"/>
      <c r="I7" s="68"/>
      <c r="J7" s="68">
        <v>18423</v>
      </c>
      <c r="K7" s="68"/>
      <c r="L7" s="68"/>
      <c r="M7" s="124" t="s">
        <v>140</v>
      </c>
      <c r="N7" s="68"/>
      <c r="O7" s="68"/>
      <c r="P7" s="65" t="s">
        <v>7</v>
      </c>
      <c r="Q7" s="66"/>
      <c r="R7" s="85" t="s">
        <v>141</v>
      </c>
      <c r="S7" s="86"/>
      <c r="T7" s="86"/>
      <c r="U7" s="86"/>
      <c r="V7" s="27" t="s">
        <v>8</v>
      </c>
      <c r="W7" s="83" t="s">
        <v>142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5" t="s">
        <v>144</v>
      </c>
      <c r="AM7" s="126"/>
      <c r="AN7" s="126"/>
      <c r="AO7" s="126"/>
      <c r="AP7" s="126"/>
      <c r="AQ7" s="126"/>
      <c r="AR7" s="126"/>
      <c r="AS7" s="36" t="s">
        <v>10</v>
      </c>
      <c r="AT7" s="234">
        <v>61</v>
      </c>
    </row>
    <row r="8" spans="1:51" ht="18" customHeight="1">
      <c r="A8" s="75"/>
      <c r="B8" s="76"/>
      <c r="C8" s="115" t="s">
        <v>136</v>
      </c>
      <c r="D8" s="116"/>
      <c r="E8" s="117" t="s">
        <v>137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7" t="s">
        <v>143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145</v>
      </c>
      <c r="AL8" s="130"/>
      <c r="AM8" s="130"/>
      <c r="AN8" s="130"/>
      <c r="AO8" s="37" t="s">
        <v>11</v>
      </c>
      <c r="AP8" s="131" t="s">
        <v>146</v>
      </c>
      <c r="AQ8" s="130"/>
      <c r="AR8" s="130"/>
      <c r="AS8" s="132"/>
      <c r="AT8" s="234"/>
    </row>
    <row r="9" spans="1:51" ht="14.4" customHeight="1">
      <c r="A9" s="75" t="s">
        <v>82</v>
      </c>
      <c r="B9" s="76"/>
      <c r="C9" s="112" t="s">
        <v>149</v>
      </c>
      <c r="D9" s="113"/>
      <c r="E9" s="88" t="s">
        <v>150</v>
      </c>
      <c r="F9" s="89"/>
      <c r="G9" s="68">
        <v>520397833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151</v>
      </c>
      <c r="S9" s="86"/>
      <c r="T9" s="86"/>
      <c r="U9" s="86"/>
      <c r="V9" s="27" t="s">
        <v>8</v>
      </c>
      <c r="W9" s="83" t="s">
        <v>152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5" t="s">
        <v>154</v>
      </c>
      <c r="AM9" s="126"/>
      <c r="AN9" s="126"/>
      <c r="AO9" s="126"/>
      <c r="AP9" s="126"/>
      <c r="AQ9" s="126"/>
      <c r="AR9" s="126"/>
      <c r="AS9" s="36" t="s">
        <v>126</v>
      </c>
      <c r="AT9" s="235">
        <v>40</v>
      </c>
    </row>
    <row r="10" spans="1:51" ht="18" customHeight="1">
      <c r="A10" s="75"/>
      <c r="B10" s="76"/>
      <c r="C10" s="115" t="s">
        <v>147</v>
      </c>
      <c r="D10" s="116"/>
      <c r="E10" s="117" t="s">
        <v>148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7" t="s">
        <v>153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6"/>
      <c r="AK10" s="129" t="s">
        <v>155</v>
      </c>
      <c r="AL10" s="130"/>
      <c r="AM10" s="130"/>
      <c r="AN10" s="130"/>
      <c r="AO10" s="37" t="s">
        <v>127</v>
      </c>
      <c r="AP10" s="131" t="s">
        <v>156</v>
      </c>
      <c r="AQ10" s="130"/>
      <c r="AR10" s="130"/>
      <c r="AS10" s="132"/>
      <c r="AT10" s="235"/>
    </row>
    <row r="11" spans="1:51" ht="14.4" customHeight="1">
      <c r="A11" s="75" t="s">
        <v>83</v>
      </c>
      <c r="B11" s="76"/>
      <c r="C11" s="112" t="s">
        <v>159</v>
      </c>
      <c r="D11" s="113"/>
      <c r="E11" s="88" t="s">
        <v>160</v>
      </c>
      <c r="F11" s="89"/>
      <c r="G11" s="68">
        <v>522083246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141</v>
      </c>
      <c r="S11" s="86"/>
      <c r="T11" s="86"/>
      <c r="U11" s="86"/>
      <c r="V11" s="27" t="s">
        <v>8</v>
      </c>
      <c r="W11" s="83" t="s">
        <v>161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5" t="s">
        <v>154</v>
      </c>
      <c r="AM11" s="126"/>
      <c r="AN11" s="126"/>
      <c r="AO11" s="126"/>
      <c r="AP11" s="126"/>
      <c r="AQ11" s="126"/>
      <c r="AR11" s="126"/>
      <c r="AS11" s="36" t="s">
        <v>126</v>
      </c>
      <c r="AT11" s="235">
        <v>38</v>
      </c>
    </row>
    <row r="12" spans="1:51" ht="18" customHeight="1">
      <c r="A12" s="75"/>
      <c r="B12" s="76"/>
      <c r="C12" s="115" t="s">
        <v>157</v>
      </c>
      <c r="D12" s="116"/>
      <c r="E12" s="117" t="s">
        <v>158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7" t="s">
        <v>162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6"/>
      <c r="AK12" s="187" t="s">
        <v>163</v>
      </c>
      <c r="AL12" s="130"/>
      <c r="AM12" s="130"/>
      <c r="AN12" s="130"/>
      <c r="AO12" s="37" t="s">
        <v>127</v>
      </c>
      <c r="AP12" s="131" t="s">
        <v>164</v>
      </c>
      <c r="AQ12" s="130"/>
      <c r="AR12" s="130"/>
      <c r="AS12" s="132"/>
      <c r="AT12" s="235"/>
    </row>
    <row r="13" spans="1:51" ht="15" customHeight="1">
      <c r="A13" s="75" t="s">
        <v>84</v>
      </c>
      <c r="B13" s="76"/>
      <c r="C13" s="112" t="s">
        <v>138</v>
      </c>
      <c r="D13" s="113"/>
      <c r="E13" s="88" t="s">
        <v>139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236"/>
    </row>
    <row r="14" spans="1:51" ht="18" customHeight="1">
      <c r="A14" s="75"/>
      <c r="B14" s="76"/>
      <c r="C14" s="115" t="s">
        <v>136</v>
      </c>
      <c r="D14" s="116"/>
      <c r="E14" s="117" t="s">
        <v>137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236"/>
    </row>
    <row r="15" spans="1:51" ht="15" customHeight="1">
      <c r="A15" s="122" t="s">
        <v>98</v>
      </c>
      <c r="B15" s="76"/>
      <c r="C15" s="112" t="s">
        <v>167</v>
      </c>
      <c r="D15" s="113"/>
      <c r="E15" s="88" t="s">
        <v>165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133" t="s">
        <v>151</v>
      </c>
      <c r="S15" s="86"/>
      <c r="T15" s="86"/>
      <c r="U15" s="86"/>
      <c r="V15" s="27" t="s">
        <v>8</v>
      </c>
      <c r="W15" s="83" t="s">
        <v>168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5" t="s">
        <v>170</v>
      </c>
      <c r="AM15" s="126"/>
      <c r="AN15" s="126"/>
      <c r="AO15" s="126"/>
      <c r="AP15" s="126"/>
      <c r="AQ15" s="126"/>
      <c r="AR15" s="126"/>
      <c r="AS15" s="36" t="s">
        <v>126</v>
      </c>
      <c r="AT15" s="235">
        <v>46</v>
      </c>
    </row>
    <row r="16" spans="1:51" ht="18" customHeight="1">
      <c r="A16" s="75"/>
      <c r="B16" s="76"/>
      <c r="C16" s="115" t="s">
        <v>179</v>
      </c>
      <c r="D16" s="116"/>
      <c r="E16" s="117" t="s">
        <v>166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7" t="s">
        <v>169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6"/>
      <c r="AK16" s="187" t="s">
        <v>171</v>
      </c>
      <c r="AL16" s="130"/>
      <c r="AM16" s="130"/>
      <c r="AN16" s="130"/>
      <c r="AO16" s="37" t="s">
        <v>127</v>
      </c>
      <c r="AP16" s="131" t="s">
        <v>172</v>
      </c>
      <c r="AQ16" s="130"/>
      <c r="AR16" s="130"/>
      <c r="AS16" s="132"/>
      <c r="AT16" s="235"/>
    </row>
    <row r="17" spans="1:46">
      <c r="A17" s="75" t="s">
        <v>0</v>
      </c>
      <c r="B17" s="76"/>
      <c r="C17" s="138" t="str">
        <f>IF(P16="","",P16)</f>
        <v>千葉県香取市津宮5980-1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5" t="s">
        <v>1</v>
      </c>
      <c r="B19" s="76"/>
      <c r="C19" s="138" t="str">
        <f>IF(AL15="","",AL15&amp;"-"&amp;AK16&amp;"-"&amp;AP16)</f>
        <v>0478-57-1981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5"/>
      <c r="B20" s="76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5" t="s">
        <v>85</v>
      </c>
      <c r="B21" s="76"/>
      <c r="C21" s="53" t="s">
        <v>154</v>
      </c>
      <c r="D21" s="54"/>
      <c r="E21" s="54">
        <v>1668</v>
      </c>
      <c r="F21" s="54"/>
      <c r="G21" s="54">
        <v>1787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9" t="s">
        <v>105</v>
      </c>
      <c r="D23" s="140"/>
      <c r="E23" s="141" t="s">
        <v>106</v>
      </c>
      <c r="F23" s="142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4" t="s">
        <v>99</v>
      </c>
      <c r="Q23" s="119"/>
      <c r="R23" s="119"/>
      <c r="S23" s="119"/>
      <c r="T23" s="20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6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8">
        <v>1</v>
      </c>
      <c r="B25" s="137" t="s">
        <v>173</v>
      </c>
      <c r="C25" s="112" t="s">
        <v>149</v>
      </c>
      <c r="D25" s="113"/>
      <c r="E25" s="88" t="s">
        <v>175</v>
      </c>
      <c r="F25" s="89"/>
      <c r="G25" s="93" t="s">
        <v>176</v>
      </c>
      <c r="H25" s="95"/>
      <c r="I25" s="93" t="s">
        <v>177</v>
      </c>
      <c r="J25" s="94"/>
      <c r="K25" s="94"/>
      <c r="L25" s="95"/>
      <c r="M25" s="99">
        <v>516811183</v>
      </c>
      <c r="N25" s="94"/>
      <c r="O25" s="95"/>
      <c r="P25" s="99">
        <v>154</v>
      </c>
      <c r="Q25" s="94"/>
      <c r="R25" s="94"/>
      <c r="S25" s="94"/>
      <c r="T25" s="100"/>
      <c r="U25" s="1"/>
      <c r="V25" s="1"/>
      <c r="W25" s="1"/>
      <c r="X25" s="1"/>
      <c r="Y25" s="102">
        <v>11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147</v>
      </c>
      <c r="D26" s="116"/>
      <c r="E26" s="117" t="s">
        <v>174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8">
        <v>2</v>
      </c>
      <c r="B27" s="110">
        <v>2</v>
      </c>
      <c r="C27" s="112" t="s">
        <v>167</v>
      </c>
      <c r="D27" s="113"/>
      <c r="E27" s="88" t="s">
        <v>181</v>
      </c>
      <c r="F27" s="89"/>
      <c r="G27" s="99" t="s">
        <v>178</v>
      </c>
      <c r="H27" s="95"/>
      <c r="I27" s="93" t="s">
        <v>177</v>
      </c>
      <c r="J27" s="94"/>
      <c r="K27" s="94"/>
      <c r="L27" s="95"/>
      <c r="M27" s="99">
        <v>516977700</v>
      </c>
      <c r="N27" s="94"/>
      <c r="O27" s="95"/>
      <c r="P27" s="99">
        <v>156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179</v>
      </c>
      <c r="D28" s="116"/>
      <c r="E28" s="117" t="s">
        <v>180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8">
        <v>3</v>
      </c>
      <c r="B29" s="110">
        <v>3</v>
      </c>
      <c r="C29" s="112" t="s">
        <v>184</v>
      </c>
      <c r="D29" s="113"/>
      <c r="E29" s="88" t="s">
        <v>185</v>
      </c>
      <c r="F29" s="89"/>
      <c r="G29" s="99" t="s">
        <v>178</v>
      </c>
      <c r="H29" s="95"/>
      <c r="I29" s="93" t="s">
        <v>186</v>
      </c>
      <c r="J29" s="94"/>
      <c r="K29" s="94"/>
      <c r="L29" s="95"/>
      <c r="M29" s="99">
        <v>519949111</v>
      </c>
      <c r="N29" s="94"/>
      <c r="O29" s="95"/>
      <c r="P29" s="99">
        <v>152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182</v>
      </c>
      <c r="D30" s="116"/>
      <c r="E30" s="117" t="s">
        <v>183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8">
        <v>4</v>
      </c>
      <c r="B31" s="110">
        <v>4</v>
      </c>
      <c r="C31" s="112" t="s">
        <v>189</v>
      </c>
      <c r="D31" s="113"/>
      <c r="E31" s="88" t="s">
        <v>190</v>
      </c>
      <c r="F31" s="89"/>
      <c r="G31" s="93" t="s">
        <v>191</v>
      </c>
      <c r="H31" s="95"/>
      <c r="I31" s="93" t="s">
        <v>192</v>
      </c>
      <c r="J31" s="94"/>
      <c r="K31" s="94"/>
      <c r="L31" s="95"/>
      <c r="M31" s="99">
        <v>519571268</v>
      </c>
      <c r="N31" s="94"/>
      <c r="O31" s="95"/>
      <c r="P31" s="99">
        <v>146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187</v>
      </c>
      <c r="D32" s="116"/>
      <c r="E32" s="117" t="s">
        <v>188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8">
        <v>5</v>
      </c>
      <c r="B33" s="110">
        <v>5</v>
      </c>
      <c r="C33" s="112" t="s">
        <v>195</v>
      </c>
      <c r="D33" s="113"/>
      <c r="E33" s="88" t="s">
        <v>196</v>
      </c>
      <c r="F33" s="89"/>
      <c r="G33" s="99" t="s">
        <v>197</v>
      </c>
      <c r="H33" s="95"/>
      <c r="I33" s="93" t="s">
        <v>198</v>
      </c>
      <c r="J33" s="94"/>
      <c r="K33" s="94"/>
      <c r="L33" s="95"/>
      <c r="M33" s="99">
        <v>520845273</v>
      </c>
      <c r="N33" s="94"/>
      <c r="O33" s="95"/>
      <c r="P33" s="99">
        <v>163</v>
      </c>
      <c r="Q33" s="94"/>
      <c r="R33" s="94"/>
      <c r="S33" s="94"/>
      <c r="T33" s="100"/>
      <c r="U33" s="1"/>
      <c r="V33" s="1"/>
      <c r="W33" s="1"/>
      <c r="X33" s="1"/>
      <c r="Y33" s="202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193</v>
      </c>
      <c r="D34" s="116"/>
      <c r="E34" s="117" t="s">
        <v>194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3"/>
      <c r="Z34" s="155"/>
      <c r="AA34" s="155"/>
      <c r="AB34" s="155"/>
      <c r="AC34" s="155"/>
      <c r="AD34" s="155"/>
      <c r="AE34" s="155"/>
      <c r="AF34" s="155"/>
      <c r="AG34" s="18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8">
        <v>6</v>
      </c>
      <c r="B35" s="110">
        <v>6</v>
      </c>
      <c r="C35" s="112" t="s">
        <v>159</v>
      </c>
      <c r="D35" s="113"/>
      <c r="E35" s="88" t="s">
        <v>200</v>
      </c>
      <c r="F35" s="89"/>
      <c r="G35" s="99" t="s">
        <v>197</v>
      </c>
      <c r="H35" s="95"/>
      <c r="I35" s="93" t="s">
        <v>201</v>
      </c>
      <c r="J35" s="94"/>
      <c r="K35" s="94"/>
      <c r="L35" s="95"/>
      <c r="M35" s="99">
        <v>521522514</v>
      </c>
      <c r="N35" s="94"/>
      <c r="O35" s="95"/>
      <c r="P35" s="99">
        <v>137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157</v>
      </c>
      <c r="D36" s="116"/>
      <c r="E36" s="117" t="s">
        <v>199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8">
        <v>7</v>
      </c>
      <c r="B37" s="110">
        <v>7</v>
      </c>
      <c r="C37" s="112" t="s">
        <v>204</v>
      </c>
      <c r="D37" s="113"/>
      <c r="E37" s="88" t="s">
        <v>205</v>
      </c>
      <c r="F37" s="89"/>
      <c r="G37" s="99" t="s">
        <v>197</v>
      </c>
      <c r="H37" s="95"/>
      <c r="I37" s="93" t="s">
        <v>206</v>
      </c>
      <c r="J37" s="94"/>
      <c r="K37" s="94"/>
      <c r="L37" s="95"/>
      <c r="M37" s="99">
        <v>521982526</v>
      </c>
      <c r="N37" s="94"/>
      <c r="O37" s="95"/>
      <c r="P37" s="99">
        <v>154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202</v>
      </c>
      <c r="D38" s="116"/>
      <c r="E38" s="117" t="s">
        <v>203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8">
        <v>8</v>
      </c>
      <c r="B39" s="110">
        <v>8</v>
      </c>
      <c r="C39" s="112" t="s">
        <v>209</v>
      </c>
      <c r="D39" s="113"/>
      <c r="E39" s="88" t="s">
        <v>210</v>
      </c>
      <c r="F39" s="89"/>
      <c r="G39" s="93" t="s">
        <v>216</v>
      </c>
      <c r="H39" s="95"/>
      <c r="I39" s="93" t="s">
        <v>211</v>
      </c>
      <c r="J39" s="94"/>
      <c r="K39" s="94"/>
      <c r="L39" s="95"/>
      <c r="M39" s="99">
        <v>521709659</v>
      </c>
      <c r="N39" s="94"/>
      <c r="O39" s="95"/>
      <c r="P39" s="99">
        <v>147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207</v>
      </c>
      <c r="D40" s="116"/>
      <c r="E40" s="117" t="s">
        <v>208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8">
        <v>9</v>
      </c>
      <c r="B41" s="110">
        <v>9</v>
      </c>
      <c r="C41" s="112" t="s">
        <v>214</v>
      </c>
      <c r="D41" s="113"/>
      <c r="E41" s="88" t="s">
        <v>215</v>
      </c>
      <c r="F41" s="89"/>
      <c r="G41" s="99" t="s">
        <v>217</v>
      </c>
      <c r="H41" s="95"/>
      <c r="I41" s="93" t="s">
        <v>177</v>
      </c>
      <c r="J41" s="94"/>
      <c r="K41" s="94"/>
      <c r="L41" s="95"/>
      <c r="M41" s="99">
        <v>521866147</v>
      </c>
      <c r="N41" s="94"/>
      <c r="O41" s="95"/>
      <c r="P41" s="99">
        <v>134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212</v>
      </c>
      <c r="D42" s="116"/>
      <c r="E42" s="117" t="s">
        <v>213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8">
        <v>10</v>
      </c>
      <c r="B43" s="110">
        <v>10</v>
      </c>
      <c r="C43" s="112" t="s">
        <v>220</v>
      </c>
      <c r="D43" s="113"/>
      <c r="E43" s="88" t="s">
        <v>221</v>
      </c>
      <c r="F43" s="89"/>
      <c r="G43" s="93" t="s">
        <v>222</v>
      </c>
      <c r="H43" s="95"/>
      <c r="I43" s="93" t="s">
        <v>177</v>
      </c>
      <c r="J43" s="94"/>
      <c r="K43" s="94"/>
      <c r="L43" s="95"/>
      <c r="M43" s="99">
        <v>520397826</v>
      </c>
      <c r="N43" s="94"/>
      <c r="O43" s="95"/>
      <c r="P43" s="99">
        <v>128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218</v>
      </c>
      <c r="D44" s="116"/>
      <c r="E44" s="117" t="s">
        <v>219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8">
        <v>11</v>
      </c>
      <c r="B45" s="110">
        <v>11</v>
      </c>
      <c r="C45" s="112" t="s">
        <v>225</v>
      </c>
      <c r="D45" s="113"/>
      <c r="E45" s="88" t="s">
        <v>226</v>
      </c>
      <c r="F45" s="89"/>
      <c r="G45" s="99" t="s">
        <v>227</v>
      </c>
      <c r="H45" s="95"/>
      <c r="I45" s="93" t="s">
        <v>177</v>
      </c>
      <c r="J45" s="94"/>
      <c r="K45" s="94"/>
      <c r="L45" s="95"/>
      <c r="M45" s="99">
        <v>520705591</v>
      </c>
      <c r="N45" s="94"/>
      <c r="O45" s="95"/>
      <c r="P45" s="99">
        <v>136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223</v>
      </c>
      <c r="D46" s="116"/>
      <c r="E46" s="117" t="s">
        <v>224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8">
        <v>12</v>
      </c>
      <c r="B47" s="110">
        <v>12</v>
      </c>
      <c r="C47" s="112" t="s">
        <v>189</v>
      </c>
      <c r="D47" s="113"/>
      <c r="E47" s="88" t="s">
        <v>229</v>
      </c>
      <c r="F47" s="89"/>
      <c r="G47" s="99" t="s">
        <v>227</v>
      </c>
      <c r="H47" s="95"/>
      <c r="I47" s="93" t="s">
        <v>192</v>
      </c>
      <c r="J47" s="94"/>
      <c r="K47" s="94"/>
      <c r="L47" s="95"/>
      <c r="M47" s="99">
        <v>521485195</v>
      </c>
      <c r="N47" s="94"/>
      <c r="O47" s="95"/>
      <c r="P47" s="99">
        <v>133</v>
      </c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 t="s">
        <v>187</v>
      </c>
      <c r="D48" s="159"/>
      <c r="E48" s="160" t="s">
        <v>228</v>
      </c>
      <c r="F48" s="161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7">
        <v>13</v>
      </c>
      <c r="B49" s="218"/>
      <c r="C49" s="220"/>
      <c r="D49" s="221"/>
      <c r="E49" s="221"/>
      <c r="F49" s="222"/>
      <c r="G49" s="209"/>
      <c r="H49" s="211"/>
      <c r="I49" s="209"/>
      <c r="J49" s="210"/>
      <c r="K49" s="210"/>
      <c r="L49" s="211"/>
      <c r="M49" s="209"/>
      <c r="N49" s="210"/>
      <c r="O49" s="211"/>
      <c r="P49" s="209"/>
      <c r="Q49" s="210"/>
      <c r="R49" s="210"/>
      <c r="S49" s="210"/>
      <c r="T49" s="21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9"/>
      <c r="C50" s="223"/>
      <c r="D50" s="224"/>
      <c r="E50" s="224"/>
      <c r="F50" s="225"/>
      <c r="G50" s="212"/>
      <c r="H50" s="214"/>
      <c r="I50" s="212"/>
      <c r="J50" s="213"/>
      <c r="K50" s="213"/>
      <c r="L50" s="214"/>
      <c r="M50" s="212"/>
      <c r="N50" s="213"/>
      <c r="O50" s="214"/>
      <c r="P50" s="212"/>
      <c r="Q50" s="213"/>
      <c r="R50" s="213"/>
      <c r="S50" s="213"/>
      <c r="T50" s="21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218"/>
      <c r="C51" s="220"/>
      <c r="D51" s="221"/>
      <c r="E51" s="221"/>
      <c r="F51" s="222"/>
      <c r="G51" s="209"/>
      <c r="H51" s="211"/>
      <c r="I51" s="209"/>
      <c r="J51" s="210"/>
      <c r="K51" s="210"/>
      <c r="L51" s="211"/>
      <c r="M51" s="209"/>
      <c r="N51" s="210"/>
      <c r="O51" s="211"/>
      <c r="P51" s="209"/>
      <c r="Q51" s="210"/>
      <c r="R51" s="210"/>
      <c r="S51" s="210"/>
      <c r="T51" s="21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0"/>
      <c r="C52" s="231"/>
      <c r="D52" s="232"/>
      <c r="E52" s="232"/>
      <c r="F52" s="233"/>
      <c r="G52" s="226"/>
      <c r="H52" s="227"/>
      <c r="I52" s="226"/>
      <c r="J52" s="228"/>
      <c r="K52" s="228"/>
      <c r="L52" s="227"/>
      <c r="M52" s="226"/>
      <c r="N52" s="228"/>
      <c r="O52" s="227"/>
      <c r="P52" s="226"/>
      <c r="Q52" s="228"/>
      <c r="R52" s="228"/>
      <c r="S52" s="228"/>
      <c r="T52" s="22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46" t="s">
        <v>230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7">
        <f>LEN(A55)</f>
        <v>112</v>
      </c>
      <c r="W55" s="238"/>
      <c r="X55" s="238"/>
      <c r="Y55" s="238"/>
      <c r="Z55" s="238"/>
      <c r="AA55" s="238"/>
      <c r="AB55" s="238"/>
      <c r="AC55" s="238"/>
      <c r="AD55" s="238"/>
      <c r="AE55" s="238"/>
      <c r="AF55" s="23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319" yWindow="587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39370078740157483" right="0.19685039370078741" top="0.59055118110236227" bottom="0.59055118110236227" header="0.31496062992125984" footer="0.31496062992125984"/>
  <pageSetup paperSize="9" scale="64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女子</v>
      </c>
      <c r="I5" s="9">
        <f>入力!Y25</f>
        <v>11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22016</v>
      </c>
      <c r="B7" s="13" t="str">
        <f>IF(入力!C3="","",入力!C3)</f>
        <v>佐原クラブ</v>
      </c>
      <c r="C7" s="13" t="str">
        <f>IF(入力!C2="","",入力!C2)</f>
        <v>サワラクラブ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ＪＲ成田</v>
      </c>
      <c r="S7" s="13" t="str">
        <f>IF(入力!AE5="","",入力!AE5)</f>
        <v>佐原</v>
      </c>
      <c r="T7" s="13"/>
      <c r="U7" s="13">
        <f>IF(入力!C4="","",入力!C4)</f>
        <v>430815302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鎌形</v>
      </c>
      <c r="D16" s="13" t="str">
        <f>IF(入力!E8="","",入力!E8)</f>
        <v>明男</v>
      </c>
      <c r="E16" s="13" t="str">
        <f>IF(入力!C7="","",入力!C7)</f>
        <v>カマガタ</v>
      </c>
      <c r="F16" s="13" t="str">
        <f>IF(入力!E7="","",入力!E7)</f>
        <v>アキオ</v>
      </c>
      <c r="G16" s="13">
        <f>IF(入力!G7="","",入力!G7)</f>
        <v>507243709</v>
      </c>
      <c r="H16" s="13">
        <f>IF(入力!J7="","",入力!J7)</f>
        <v>18423</v>
      </c>
      <c r="I16" s="13" t="str">
        <f>IF(入力!M7="","",入力!M7)</f>
        <v>0441967</v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0301</v>
      </c>
      <c r="T16" s="13" t="str">
        <f>IF(入力!P8="","",入力!P8)</f>
        <v>千葉県香取市一之分目757-2</v>
      </c>
      <c r="U16" s="13" t="str">
        <f>IF(入力!AL7="","",入力!AL7)</f>
        <v>080</v>
      </c>
      <c r="V16" s="13" t="str">
        <f>IF(入力!AK8="","",入力!AK8)</f>
        <v>6651</v>
      </c>
      <c r="W16" s="13" t="str">
        <f>IF(入力!AP8="","",入力!AP8)</f>
        <v>9948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大根</v>
      </c>
      <c r="D17" s="13" t="str">
        <f>IF(入力!E10="","",入力!E10)</f>
        <v>美紀</v>
      </c>
      <c r="E17" s="13" t="str">
        <f>IF(入力!C9="","",入力!C9)</f>
        <v>オオネ</v>
      </c>
      <c r="F17" s="13" t="str">
        <f>IF(入力!E9="","",入力!E9)</f>
        <v>ミキ</v>
      </c>
      <c r="G17" s="13">
        <f>IF(入力!G9="","",入力!G9)</f>
        <v>520397833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287</v>
      </c>
      <c r="S17" s="13" t="str">
        <f>IF(入力!W9="","",入力!W9)</f>
        <v>0003</v>
      </c>
      <c r="T17" s="13" t="str">
        <f>IF(入力!P10="","",入力!P10)</f>
        <v>千葉県香取市佐原イ3184-2</v>
      </c>
      <c r="U17" s="13" t="str">
        <f>IF(入力!AL9="","",入力!AL9)</f>
        <v>090</v>
      </c>
      <c r="V17" s="13" t="str">
        <f>IF(入力!AK10="","",入力!AK10)</f>
        <v>1500</v>
      </c>
      <c r="W17" s="13" t="str">
        <f>IF(入力!AP10="","",入力!AP10)</f>
        <v>2464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花垣</v>
      </c>
      <c r="D20" s="13" t="str">
        <f>IF(入力!E12="","",入力!E12)</f>
        <v>明日美</v>
      </c>
      <c r="E20" s="13" t="str">
        <f>IF(入力!C11="","",入力!C11)</f>
        <v>ハナガキ</v>
      </c>
      <c r="F20" s="13" t="str">
        <f>IF(入力!E11="","",入力!E11)</f>
        <v>アスミ</v>
      </c>
      <c r="G20" s="13">
        <f>IF(入力!G11="","",入力!G11)</f>
        <v>522083246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38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0313</v>
      </c>
      <c r="T20" s="13" t="str">
        <f>IF(入力!P12="","",入力!P12)</f>
        <v>千葉県香取市小見川844</v>
      </c>
      <c r="U20" s="13" t="str">
        <f>IF(入力!AL11="","",入力!AL11)</f>
        <v>090</v>
      </c>
      <c r="V20" s="13" t="str">
        <f>IF(入力!AK12="","",入力!AK12)</f>
        <v>2792</v>
      </c>
      <c r="W20" s="13" t="str">
        <f>IF(入力!AP12="","",入力!AP12)</f>
        <v>0229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久保木</v>
      </c>
      <c r="D22" s="13" t="str">
        <f>IF(入力!E16="","",入力!E16)</f>
        <v>昌美</v>
      </c>
      <c r="E22" s="13" t="str">
        <f>IF(入力!C15="","",入力!C15)</f>
        <v>クボキ</v>
      </c>
      <c r="F22" s="13" t="str">
        <f>IF(入力!E15="","",入力!E15)</f>
        <v>マサミ</v>
      </c>
      <c r="G22" s="13"/>
      <c r="H22" s="13"/>
      <c r="I22" s="13"/>
      <c r="J22" s="13"/>
      <c r="K22" s="13"/>
      <c r="L22" s="13">
        <f>IF(入力!AT15="","",入力!AT15)</f>
        <v>46</v>
      </c>
      <c r="M22" s="13"/>
      <c r="N22" s="13" t="str">
        <f>IF(入力!C21="","",入力!C21)</f>
        <v>090</v>
      </c>
      <c r="O22" s="13">
        <f>IF(入力!E21="","",入力!E21)</f>
        <v>1668</v>
      </c>
      <c r="P22" s="13">
        <f>IF(入力!G21="","",入力!G21)</f>
        <v>1787</v>
      </c>
      <c r="Q22" s="13"/>
      <c r="R22" s="13" t="str">
        <f>IF(入力!R15="","",入力!R15)</f>
        <v>287</v>
      </c>
      <c r="S22" s="13" t="str">
        <f>IF(入力!W15="","",入力!W15)</f>
        <v>0011</v>
      </c>
      <c r="T22" s="13" t="str">
        <f>IF(入力!P16="","",入力!P16)</f>
        <v>千葉県香取市津宮5980-1</v>
      </c>
      <c r="U22" s="13" t="str">
        <f>IF(入力!AL15="","",入力!AL15)</f>
        <v>0478</v>
      </c>
      <c r="V22" s="13" t="str">
        <f>IF(入力!AK16="","",入力!AK16)</f>
        <v>57</v>
      </c>
      <c r="W22" s="13" t="str">
        <f>IF(入力!AP16="","",入力!AP16)</f>
        <v>1981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鎌形</v>
      </c>
      <c r="D23" s="13" t="str">
        <f>IF(入力!$E$14="","",入力!$E$14)</f>
        <v>明男</v>
      </c>
      <c r="E23" s="13" t="str">
        <f>IF(入力!$C$13="","",入力!$C$13)</f>
        <v>カマガタ</v>
      </c>
      <c r="F23" s="13" t="str">
        <f>IF(入力!$E$13="","",入力!$E$13)</f>
        <v>アキオ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大根</v>
      </c>
      <c r="D24" s="51" t="str">
        <f>VLOOKUP($B$51,$A$53:$F$352,4)</f>
        <v>瞳和</v>
      </c>
      <c r="E24" s="51" t="str">
        <f>VLOOKUP($B$51,$A$53:$F$352,5)</f>
        <v>オオネ</v>
      </c>
      <c r="F24" s="51" t="str">
        <f>VLOOKUP($B$51,$A$53:$F$352,6)</f>
        <v>トワ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大根</v>
      </c>
      <c r="D53" s="13" t="str">
        <f>IF(入力!E26="","",入力!E26)</f>
        <v>瞳和</v>
      </c>
      <c r="E53" s="13" t="str">
        <f>IF(入力!C25="","",入力!C25)</f>
        <v>オオネ</v>
      </c>
      <c r="F53" s="13" t="str">
        <f>IF(入力!E25="","",入力!E25)</f>
        <v>トワ</v>
      </c>
      <c r="G53" s="13">
        <f>IF(入力!M25="","",入力!M25)</f>
        <v>516811183</v>
      </c>
      <c r="H53" s="13" t="str">
        <f>IF(入力!I25="","",入力!I25)</f>
        <v>香取市立佐原小学校</v>
      </c>
      <c r="I53" s="13" t="str">
        <f>IF(入力!G25="","",入力!G25)</f>
        <v>6年</v>
      </c>
      <c r="J53" s="13">
        <f>IF(入力!P25="","",入力!P25)</f>
        <v>154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久保木</v>
      </c>
      <c r="D54" s="13" t="str">
        <f>IF(入力!E28="","",入力!E28)</f>
        <v>美奈実</v>
      </c>
      <c r="E54" s="13" t="str">
        <f>IF(入力!C27="","",入力!C27)</f>
        <v>クボキ</v>
      </c>
      <c r="F54" s="13" t="str">
        <f>IF(入力!E27="","",入力!E27)</f>
        <v>ミナミ</v>
      </c>
      <c r="G54" s="13">
        <f>IF(入力!M27="","",入力!M27)</f>
        <v>516977700</v>
      </c>
      <c r="H54" s="13" t="str">
        <f>IF(入力!I27="","",入力!I27)</f>
        <v>香取市立佐原小学校</v>
      </c>
      <c r="I54" s="13" t="str">
        <f>IF(入力!G27="","",入力!G27)</f>
        <v>6年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仙田</v>
      </c>
      <c r="D55" s="13" t="str">
        <f>IF(入力!E30="","",入力!E30)</f>
        <v>いぶき</v>
      </c>
      <c r="E55" s="13" t="str">
        <f>IF(入力!C29="","",入力!C29)</f>
        <v>センダ</v>
      </c>
      <c r="F55" s="13" t="str">
        <f>IF(入力!E29="","",入力!E29)</f>
        <v>イブキ</v>
      </c>
      <c r="G55" s="13">
        <f>IF(入力!M29="","",入力!M29)</f>
        <v>519949111</v>
      </c>
      <c r="H55" s="13" t="str">
        <f>IF(入力!I29="","",入力!I29)</f>
        <v>香取市立瑞穂小学校</v>
      </c>
      <c r="I55" s="13" t="str">
        <f>IF(入力!G29="","",入力!G29)</f>
        <v>6年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本宮</v>
      </c>
      <c r="D56" s="13" t="str">
        <f>IF(入力!E32="","",入力!E32)</f>
        <v>柑奈</v>
      </c>
      <c r="E56" s="13" t="str">
        <f>IF(入力!C31="","",入力!C31)</f>
        <v>モトミヤ</v>
      </c>
      <c r="F56" s="13" t="str">
        <f>IF(入力!E31="","",入力!E31)</f>
        <v>カンナ</v>
      </c>
      <c r="G56" s="13">
        <f>IF(入力!M31="","",入力!M31)</f>
        <v>519571268</v>
      </c>
      <c r="H56" s="13" t="str">
        <f>IF(入力!I31="","",入力!I31)</f>
        <v>香取市立水の郷小学校</v>
      </c>
      <c r="I56" s="13" t="str">
        <f>IF(入力!G31="","",入力!G31)</f>
        <v>5年</v>
      </c>
      <c r="J56" s="13">
        <f>IF(入力!P31="","",入力!P31)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川野</v>
      </c>
      <c r="D57" s="13" t="str">
        <f>IF(入力!E34="","",入力!E34)</f>
        <v>遥</v>
      </c>
      <c r="E57" s="13" t="str">
        <f>IF(入力!C33="","",入力!C33)</f>
        <v>カワノ</v>
      </c>
      <c r="F57" s="13" t="str">
        <f>IF(入力!E33="","",入力!E33)</f>
        <v>ハルカ</v>
      </c>
      <c r="G57" s="13">
        <f>IF(入力!M33="","",入力!M33)</f>
        <v>520845273</v>
      </c>
      <c r="H57" s="13" t="str">
        <f>IF(入力!I33="","",入力!I33)</f>
        <v>神栖市立息栖小学校</v>
      </c>
      <c r="I57" s="13" t="str">
        <f>IF(入力!G33="","",入力!G33)</f>
        <v>5年</v>
      </c>
      <c r="J57" s="13">
        <f>IF(入力!P33="","",入力!P33)</f>
        <v>163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花垣</v>
      </c>
      <c r="D58" s="13" t="str">
        <f>IF(入力!E36="","",入力!E36)</f>
        <v>美音</v>
      </c>
      <c r="E58" s="13" t="str">
        <f>IF(入力!C35="","",入力!C35)</f>
        <v>ハナガキ</v>
      </c>
      <c r="F58" s="13" t="str">
        <f>IF(入力!E35="","",入力!E35)</f>
        <v>ミオ</v>
      </c>
      <c r="G58" s="13">
        <f>IF(入力!M35="","",入力!M35)</f>
        <v>521522514</v>
      </c>
      <c r="H58" s="13" t="str">
        <f>IF(入力!I35="","",入力!I35)</f>
        <v>香取市立小見川中央小学校</v>
      </c>
      <c r="I58" s="13" t="str">
        <f>IF(入力!G35="","",入力!G35)</f>
        <v>5年</v>
      </c>
      <c r="J58" s="13">
        <f>IF(入力!P35="","",入力!P35)</f>
        <v>137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幸保</v>
      </c>
      <c r="D59" s="13" t="str">
        <f>IF(入力!E38="","",入力!E38)</f>
        <v>秋月</v>
      </c>
      <c r="E59" s="13" t="str">
        <f>IF(入力!C37="","",入力!C37)</f>
        <v>コウボ</v>
      </c>
      <c r="F59" s="13" t="str">
        <f>IF(入力!E37="","",入力!E37)</f>
        <v>アヅキ</v>
      </c>
      <c r="G59" s="13">
        <f>IF(入力!M37="","",入力!M37)</f>
        <v>521982526</v>
      </c>
      <c r="H59" s="13" t="str">
        <f>IF(入力!I37="","",入力!I37)</f>
        <v>神栖市立植松小学校</v>
      </c>
      <c r="I59" s="13" t="str">
        <f>IF(入力!G37="","",入力!G37)</f>
        <v>5年</v>
      </c>
      <c r="J59" s="13">
        <f>IF(入力!P37="","",入力!P37)</f>
        <v>154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紺頼</v>
      </c>
      <c r="D60" s="13" t="str">
        <f>IF(入力!E40="","",入力!E40)</f>
        <v>俐音</v>
      </c>
      <c r="E60" s="13" t="str">
        <f>IF(入力!C39="","",入力!C39)</f>
        <v>コンライ</v>
      </c>
      <c r="F60" s="13" t="str">
        <f>IF(入力!E39="","",入力!E39)</f>
        <v>リオ</v>
      </c>
      <c r="G60" s="13">
        <f>IF(入力!M39="","",入力!M39)</f>
        <v>521709659</v>
      </c>
      <c r="H60" s="13" t="str">
        <f>IF(入力!I39="","",入力!I39)</f>
        <v>香取市立わらびが丘小学校</v>
      </c>
      <c r="I60" s="13" t="str">
        <f>IF(入力!G39="","",入力!G39)</f>
        <v>4年</v>
      </c>
      <c r="J60" s="13">
        <f>IF(入力!P39="","",入力!P39)</f>
        <v>147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本宮</v>
      </c>
      <c r="D61" s="13" t="str">
        <f>IF(入力!E42="","",入力!E42)</f>
        <v>和紗</v>
      </c>
      <c r="E61" s="13" t="str">
        <f>IF(入力!C41="","",入力!C41)</f>
        <v>ホングウ</v>
      </c>
      <c r="F61" s="13" t="str">
        <f>IF(入力!E41="","",入力!E41)</f>
        <v>カズサ</v>
      </c>
      <c r="G61" s="13">
        <f>IF(入力!M41="","",入力!M41)</f>
        <v>521866147</v>
      </c>
      <c r="H61" s="13" t="str">
        <f>IF(入力!I41="","",入力!I41)</f>
        <v>香取市立佐原小学校</v>
      </c>
      <c r="I61" s="13" t="str">
        <f>IF(入力!G41="","",入力!G41)</f>
        <v>4年</v>
      </c>
      <c r="J61" s="13">
        <f>IF(入力!P41="","",入力!P41)</f>
        <v>134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成田</v>
      </c>
      <c r="D62" s="13" t="str">
        <f>IF(入力!E44="","",入力!E44)</f>
        <v>咲那</v>
      </c>
      <c r="E62" s="13" t="str">
        <f>IF(入力!C43="","",入力!C43)</f>
        <v>ナリタ</v>
      </c>
      <c r="F62" s="13" t="str">
        <f>IF(入力!E43="","",入力!E43)</f>
        <v>サナ</v>
      </c>
      <c r="G62" s="13">
        <f>IF(入力!M43="","",入力!M43)</f>
        <v>520397826</v>
      </c>
      <c r="H62" s="13" t="str">
        <f>IF(入力!I43="","",入力!I43)</f>
        <v>香取市立佐原小学校</v>
      </c>
      <c r="I62" s="13" t="str">
        <f>IF(入力!G43="","",入力!G43)</f>
        <v>3年</v>
      </c>
      <c r="J62" s="13">
        <f>IF(入力!P43="","",入力!P43)</f>
        <v>128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櫻井</v>
      </c>
      <c r="D63" s="13" t="str">
        <f>IF(入力!E46="","",入力!E46)</f>
        <v>陽依</v>
      </c>
      <c r="E63" s="13" t="str">
        <f>IF(入力!C45="","",入力!C45)</f>
        <v>サクライ</v>
      </c>
      <c r="F63" s="13" t="str">
        <f>IF(入力!E45="","",入力!E45)</f>
        <v>ヒヨリ</v>
      </c>
      <c r="G63" s="13">
        <f>IF(入力!M45="","",入力!M45)</f>
        <v>520705591</v>
      </c>
      <c r="H63" s="13" t="str">
        <f>IF(入力!I45="","",入力!I45)</f>
        <v>香取市立佐原小学校</v>
      </c>
      <c r="I63" s="13" t="str">
        <f>IF(入力!G45="","",入力!G45)</f>
        <v>3年</v>
      </c>
      <c r="J63" s="13">
        <f>IF(入力!P45="","",入力!P45)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本宮</v>
      </c>
      <c r="D64" s="13" t="str">
        <f>IF(入力!E48="","",入力!E48)</f>
        <v>結菜</v>
      </c>
      <c r="E64" s="13" t="str">
        <f>IF(入力!C47="","",入力!C47)</f>
        <v>モトミヤ</v>
      </c>
      <c r="F64" s="13" t="str">
        <f>IF(入力!E47="","",入力!E47)</f>
        <v>ユイナ</v>
      </c>
      <c r="G64" s="13">
        <f>IF(入力!M47="","",入力!M47)</f>
        <v>521485195</v>
      </c>
      <c r="H64" s="13" t="str">
        <f>IF(入力!I47="","",入力!I47)</f>
        <v>香取市立水の郷小学校</v>
      </c>
      <c r="I64" s="13" t="str">
        <f>IF(入力!G47="","",入力!G47)</f>
        <v>3年</v>
      </c>
      <c r="J64" s="13">
        <f>IF(入力!P47="","",入力!P47)</f>
        <v>133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久保木昌美</cp:lastModifiedBy>
  <cp:lastPrinted>2022-09-27T07:04:11Z</cp:lastPrinted>
  <dcterms:created xsi:type="dcterms:W3CDTF">2014-04-05T09:56:00Z</dcterms:created>
  <dcterms:modified xsi:type="dcterms:W3CDTF">2022-09-27T07:40:35Z</dcterms:modified>
</cp:coreProperties>
</file>