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4400" yWindow="-15" windowWidth="1444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<sst xmlns="http://schemas.openxmlformats.org/spreadsheetml/2006/main" count="444" uniqueCount="306">
  <si>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</si>
  <si>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</si>
  <si>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</si>
  <si>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</si>
  <si>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</si>
  <si>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</si>
  <si>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</si>
  <si>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</si>
  <si>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</si>
  <si>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</si>
  <si>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</si>
  <si>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</si>
  <si>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</si>
  <si>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</si>
  <si>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</si>
  <si>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</si>
  <si>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</si>
  <si>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</si>
  <si>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</si>
  <si>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</si>
  <si>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</si>
  <si>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</si>
  <si>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</si>
  <si>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</si>
  <si>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</si>
  <si>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</si>
  <si>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</si>
  <si>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</si>
  <si>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</si>
  <si>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</si>
  <si>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</si>
  <si>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</si>
  <si>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</si>
  <si>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</si>
  <si>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</si>
  <si>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</si>
  <si>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</si>
  <si>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</si>
  <si>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</si>
  <si>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</si>
  <si>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</si>
  <si>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</si>
  <si>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</si>
  <si>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</si>
  <si>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</si>
  <si>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</si>
  <si>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</si>
  <si>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</si>
  <si>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</si>
  <si>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</si>
  <si>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</si>
  <si>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</si>
  <si>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</si>
  <si>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</si>
  <si>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</si>
  <si>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</si>
  <si>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</si>
  <si>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</si>
  <si>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</si>
  <si>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</si>
  <si>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</si>
  <si>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</si>
  <si>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</si>
  <si>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</si>
  <si>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</si>
  <si>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</si>
  <si>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</si>
  <si>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</si>
  <si>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</si>
  <si>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</si>
  <si>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</si>
  <si>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</si>
  <si>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</si>
  <si>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</si>
  <si>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</si>
  <si>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</si>
  <si>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</si>
  <si>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</si>
  <si>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</si>
  <si>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</si>
  <si>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</si>
  <si>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</si>
  <si>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</si>
  <si>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</si>
  <si>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</si>
  <si>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</si>
  <si>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</si>
  <si>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</si>
  <si>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</si>
  <si>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</si>
  <si>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</si>
  <si>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</si>
  <si>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</si>
  <si>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</si>
  <si>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</si>
  <si>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</si>
  <si>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</si>
  <si>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</si>
  <si>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</si>
  <si>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</si>
  <si>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</si>
  <si>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</si>
  <si>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</si>
  <si>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</si>
  <si>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</si>
  <si>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</si>
  <si>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</si>
  <si>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</si>
  <si>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</si>
  <si>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</si>
  <si>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</si>
  <si>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</si>
  <si>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</si>
  <si>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</si>
  <si>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</si>
  <si>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</si>
  <si>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</si>
  <si>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</si>
  <si>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</si>
  <si>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</si>
  <si>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</si>
  <si>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</si>
  <si>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</si>
  <si>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</si>
  <si>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</si>
  <si>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</si>
  <si>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</si>
  <si>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</si>
  <si>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</si>
  <si>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</si>
  <si>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</si>
  <si>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</si>
  <si>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</si>
  <si>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</si>
  <si>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</si>
  <si>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</si>
  <si>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</si>
  <si>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</si>
  <si>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</si>
  <si>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</si>
  <si>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</si>
  <si>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</si>
  <si>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</si>
  <si>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</si>
  <si>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</si>
  <si>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</si>
  <si>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</si>
  <si>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</si>
  <si>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</si>
  <si>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</si>
  <si>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</si>
  <si>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</si>
  <si>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</si>
  <si>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</si>
  <si>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</si>
  <si>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</si>
  <si>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</si>
  <si>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</si>
  <si>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</si>
  <si>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</si>
  <si>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</si>
  <si>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</si>
  <si>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</si>
  <si>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</si>
  <si>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</si>
  <si>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</si>
  <si>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</si>
  <si>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</si>
  <si>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</si>
  <si>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</si>
  <si>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</si>
  <si>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</si>
  <si>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</si>
  <si>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</si>
  <si>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</si>
  <si>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</si>
  <si>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</si>
  <si>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</si>
  <si>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</si>
  <si>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</si>
  <si>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</si>
  <si>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</si>
  <si>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</si>
  <si>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</si>
  <si>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</si>
  <si>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</si>
  <si>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</si>
  <si>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</si>
  <si>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</si>
  <si>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</si>
  <si>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</si>
  <si>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</si>
  <si>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</si>
  <si>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</si>
  <si>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</si>
  <si>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</si>
  <si>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</si>
  <si>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</si>
  <si>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</si>
  <si>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ｻﾜﾗｸﾗﾌﾞ</t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</si>
  <si>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</si>
  <si>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</si>
  <si>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</si>
  <si>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</si>
  <si>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</si>
  <si>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</si>
  <si>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</si>
  <si>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</si>
  <si>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</si>
  <si>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</si>
  <si>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</si>
  <si>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</si>
  <si>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ﾊﾔｼ</t>
    <phoneticPr fontId="2"/>
  </si>
  <si>
    <t>ﾋﾛﾐ</t>
    <phoneticPr fontId="2"/>
  </si>
  <si>
    <t>林</t>
    <rPh sb="0" eb="1">
      <t>ハヤシ</t>
    </rPh>
    <phoneticPr fontId="2"/>
  </si>
  <si>
    <t>宏美</t>
    <rPh sb="0" eb="2">
      <t>ヒロミ</t>
    </rPh>
    <phoneticPr fontId="2"/>
  </si>
  <si>
    <t>018423</t>
    <phoneticPr fontId="2"/>
  </si>
  <si>
    <t>（</t>
    <phoneticPr fontId="2"/>
  </si>
  <si>
    <t>０４７８</t>
    <phoneticPr fontId="2"/>
  </si>
  <si>
    <t>）</t>
    <phoneticPr fontId="2"/>
  </si>
  <si>
    <t>８３</t>
    <phoneticPr fontId="2"/>
  </si>
  <si>
    <t>―</t>
    <phoneticPr fontId="2"/>
  </si>
  <si>
    <t>３８６８</t>
    <phoneticPr fontId="2"/>
  </si>
  <si>
    <t>７９</t>
    <phoneticPr fontId="2"/>
  </si>
  <si>
    <t>９１８８</t>
    <phoneticPr fontId="2"/>
  </si>
  <si>
    <t>０４７９</t>
    <phoneticPr fontId="2"/>
  </si>
  <si>
    <t>８５</t>
    <phoneticPr fontId="2"/>
  </si>
  <si>
    <t>０４０８</t>
    <phoneticPr fontId="2"/>
  </si>
  <si>
    <t>〒</t>
    <phoneticPr fontId="2"/>
  </si>
  <si>
    <t>２８９</t>
    <phoneticPr fontId="2"/>
  </si>
  <si>
    <t>０３０１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</si>
  <si>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</si>
  <si>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２８６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</si>
  <si>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</si>
  <si>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</si>
  <si>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１７０７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</si>
  <si>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</si>
  <si>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２８７</t>
    <phoneticPr fontId="2"/>
  </si>
  <si>
    <t>０８２６</t>
    <phoneticPr fontId="2"/>
  </si>
  <si>
    <t>香取市石納１３５－１</t>
    <rPh sb="0" eb="3">
      <t>カトリシ</t>
    </rPh>
    <rPh sb="3" eb="4">
      <t>イシ</t>
    </rPh>
    <rPh sb="4" eb="5">
      <t>ノウ</t>
    </rPh>
    <phoneticPr fontId="2"/>
  </si>
  <si>
    <t>５６</t>
    <phoneticPr fontId="2"/>
  </si>
  <si>
    <t>２２４７</t>
    <phoneticPr fontId="2"/>
  </si>
  <si>
    <t>090</t>
    <phoneticPr fontId="2"/>
  </si>
  <si>
    <t>①</t>
    <phoneticPr fontId="2"/>
  </si>
  <si>
    <t>ﾏｲ</t>
    <phoneticPr fontId="2"/>
  </si>
  <si>
    <t>香取市立北佐原小学校</t>
    <rPh sb="0" eb="4">
      <t>カトリシリツ</t>
    </rPh>
    <rPh sb="4" eb="5">
      <t>キタ</t>
    </rPh>
    <rPh sb="5" eb="7">
      <t>サワラ</t>
    </rPh>
    <rPh sb="7" eb="10">
      <t>ショウガッコウ</t>
    </rPh>
    <phoneticPr fontId="2"/>
  </si>
  <si>
    <t>愛唯</t>
    <rPh sb="0" eb="1">
      <t>アイ</t>
    </rPh>
    <rPh sb="1" eb="2">
      <t>ユイ</t>
    </rPh>
    <phoneticPr fontId="2"/>
  </si>
  <si>
    <t>ｵｵﾀｹ</t>
    <phoneticPr fontId="2"/>
  </si>
  <si>
    <t>ｻﾗ</t>
    <phoneticPr fontId="2"/>
  </si>
  <si>
    <t>大竹</t>
    <rPh sb="0" eb="2">
      <t>オオタケ</t>
    </rPh>
    <phoneticPr fontId="2"/>
  </si>
  <si>
    <t>咲良</t>
    <rPh sb="0" eb="1">
      <t>サ</t>
    </rPh>
    <rPh sb="1" eb="2">
      <t>ヨ</t>
    </rPh>
    <phoneticPr fontId="2"/>
  </si>
  <si>
    <t>ﾂﾎﾞｶﾜ</t>
    <phoneticPr fontId="2"/>
  </si>
  <si>
    <t>ﾚｲﾅ</t>
    <phoneticPr fontId="2"/>
  </si>
  <si>
    <t>坪川</t>
    <rPh sb="0" eb="2">
      <t>ツボカワ</t>
    </rPh>
    <phoneticPr fontId="2"/>
  </si>
  <si>
    <t>麗菜</t>
    <rPh sb="0" eb="1">
      <t>レイ</t>
    </rPh>
    <rPh sb="1" eb="2">
      <t>ナ</t>
    </rPh>
    <phoneticPr fontId="2"/>
  </si>
  <si>
    <t>ﾏﾋﾛ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</si>
  <si>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</si>
  <si>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真優</t>
    <rPh sb="0" eb="2">
      <t>マヒロ</t>
    </rPh>
    <phoneticPr fontId="2"/>
  </si>
  <si>
    <t>ｵﾀﾞﾜﾗ</t>
    <phoneticPr fontId="2"/>
  </si>
  <si>
    <t>ｻｷ</t>
    <phoneticPr fontId="2"/>
  </si>
  <si>
    <t>東庄町立笹川小学校</t>
    <rPh sb="0" eb="2">
      <t>トウノショウ</t>
    </rPh>
    <rPh sb="2" eb="4">
      <t>チョウリツ</t>
    </rPh>
    <rPh sb="4" eb="6">
      <t>ササガワ</t>
    </rPh>
    <rPh sb="6" eb="9">
      <t>ショウガッコウ</t>
    </rPh>
    <phoneticPr fontId="2"/>
  </si>
  <si>
    <t>小田原</t>
    <rPh sb="0" eb="3">
      <t>オダワラ</t>
    </rPh>
    <phoneticPr fontId="2"/>
  </si>
  <si>
    <t>咲稀</t>
    <rPh sb="0" eb="1">
      <t>サ</t>
    </rPh>
    <rPh sb="1" eb="2">
      <t>キ</t>
    </rPh>
    <phoneticPr fontId="2"/>
  </si>
  <si>
    <t>ｼﾉﾂｶ</t>
    <phoneticPr fontId="2"/>
  </si>
  <si>
    <t>ｶﾎ</t>
    <phoneticPr fontId="2"/>
  </si>
  <si>
    <t>篠塚</t>
    <rPh sb="0" eb="2">
      <t>シノツカ</t>
    </rPh>
    <phoneticPr fontId="2"/>
  </si>
  <si>
    <t>果歩</t>
    <rPh sb="0" eb="2">
      <t>カホ</t>
    </rPh>
    <phoneticPr fontId="2"/>
  </si>
  <si>
    <t>ｸﾘﾔﾏ</t>
    <phoneticPr fontId="2"/>
  </si>
  <si>
    <t>ﾐｽﾞｷ</t>
    <phoneticPr fontId="2"/>
  </si>
  <si>
    <t>栗山</t>
    <rPh sb="0" eb="2">
      <t>クリヤマ</t>
    </rPh>
    <phoneticPr fontId="2"/>
  </si>
  <si>
    <t>瑞希</t>
    <rPh sb="0" eb="2">
      <t>ミズキ</t>
    </rPh>
    <phoneticPr fontId="2"/>
  </si>
  <si>
    <t>ｱｵｷ</t>
    <phoneticPr fontId="2"/>
  </si>
  <si>
    <t>ﾕｲ</t>
    <phoneticPr fontId="2"/>
  </si>
  <si>
    <t>青木</t>
    <rPh sb="0" eb="2">
      <t>アオキ</t>
    </rPh>
    <phoneticPr fontId="2"/>
  </si>
  <si>
    <t>結</t>
    <rPh sb="0" eb="1">
      <t>ユイ</t>
    </rPh>
    <phoneticPr fontId="2"/>
  </si>
  <si>
    <t>北東支部</t>
    <rPh sb="0" eb="2">
      <t>ホクトウ</t>
    </rPh>
    <rPh sb="2" eb="4">
      <t>シブ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</si>
  <si>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</si>
  <si>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</si>
  <si>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高橋</t>
    <rPh sb="0" eb="2">
      <t>タカハシ</t>
    </rPh>
    <phoneticPr fontId="2"/>
  </si>
  <si>
    <t>愛裡</t>
    <rPh sb="0" eb="1">
      <t>アイ</t>
    </rPh>
    <rPh sb="1" eb="2">
      <t>リ</t>
    </rPh>
    <phoneticPr fontId="2"/>
  </si>
  <si>
    <t>愛梨</t>
    <rPh sb="0" eb="1">
      <t>アイ</t>
    </rPh>
    <rPh sb="1" eb="2">
      <t>リ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</si>
  <si>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</si>
  <si>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</si>
  <si>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</si>
  <si>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</si>
  <si>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竹内</t>
    <rPh sb="0" eb="2">
      <t>タケウチ</t>
    </rPh>
    <phoneticPr fontId="2"/>
  </si>
  <si>
    <t>伊藤</t>
    <rPh sb="0" eb="2">
      <t>イトウ</t>
    </rPh>
    <phoneticPr fontId="2"/>
  </si>
  <si>
    <t>陽菜</t>
    <rPh sb="0" eb="1">
      <t>ヨウ</t>
    </rPh>
    <rPh sb="1" eb="2">
      <t>ナ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</si>
  <si>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</si>
  <si>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</si>
  <si>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ﾀｶﾊｼ</t>
    <phoneticPr fontId="2"/>
  </si>
  <si>
    <t>ﾖｼｶﾜ</t>
    <phoneticPr fontId="2"/>
  </si>
  <si>
    <t>ｵｻﾞﾜ</t>
    <phoneticPr fontId="2"/>
  </si>
  <si>
    <t>ﾀｹｳﾁ</t>
    <phoneticPr fontId="2"/>
  </si>
  <si>
    <t>ｲﾄｳ</t>
    <phoneticPr fontId="2"/>
  </si>
  <si>
    <t>ﾊｷﾞﾜﾗ</t>
    <phoneticPr fontId="2"/>
  </si>
  <si>
    <t>ｱｲﾘ</t>
    <phoneticPr fontId="2"/>
  </si>
  <si>
    <t>ﾙﾅ</t>
    <phoneticPr fontId="2"/>
  </si>
  <si>
    <t>ﾘﾉ</t>
    <phoneticPr fontId="2"/>
  </si>
  <si>
    <t>ﾊﾙﾅ</t>
    <phoneticPr fontId="2"/>
  </si>
  <si>
    <t>ｱｵｲ</t>
    <phoneticPr fontId="2"/>
  </si>
  <si>
    <t>横芝光町立日吉小学校</t>
    <rPh sb="0" eb="2">
      <t>ヨコシバ</t>
    </rPh>
    <rPh sb="2" eb="3">
      <t>ヒカリ</t>
    </rPh>
    <rPh sb="3" eb="5">
      <t>チョウリツ</t>
    </rPh>
    <rPh sb="5" eb="7">
      <t>ヒヨシ</t>
    </rPh>
    <rPh sb="7" eb="10">
      <t>ショウガッコウ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</si>
  <si>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</si>
  <si>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</si>
  <si>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潮来市立牛堀小学校</t>
    <rPh sb="0" eb="2">
      <t>イタコ</t>
    </rPh>
    <rPh sb="2" eb="4">
      <t>シリツ</t>
    </rPh>
    <rPh sb="4" eb="6">
      <t>ウシボリ</t>
    </rPh>
    <rPh sb="6" eb="9">
      <t>ショウガッコウ</t>
    </rPh>
    <phoneticPr fontId="2"/>
  </si>
  <si>
    <t>合言葉は『１点を大切に！』
キャプテンの林愛唯がチームをまとめ、目の前のプレーを全力で自分達の出来る事をしっかりやり、勝利へ繋げ上位進出が目標。</t>
    <rPh sb="0" eb="3">
      <t>アイコトバ</t>
    </rPh>
    <rPh sb="6" eb="7">
      <t>テン</t>
    </rPh>
    <rPh sb="8" eb="10">
      <t>タイセツ</t>
    </rPh>
    <rPh sb="20" eb="21">
      <t>ハヤシ</t>
    </rPh>
    <rPh sb="21" eb="22">
      <t>アイ</t>
    </rPh>
    <rPh sb="22" eb="23">
      <t>ユイ</t>
    </rPh>
    <rPh sb="32" eb="33">
      <t>メ</t>
    </rPh>
    <rPh sb="34" eb="35">
      <t>マエ</t>
    </rPh>
    <rPh sb="40" eb="42">
      <t>ゼンリョク</t>
    </rPh>
    <rPh sb="43" eb="46">
      <t>ジブンタチ</t>
    </rPh>
    <rPh sb="47" eb="49">
      <t>デキ</t>
    </rPh>
    <rPh sb="50" eb="51">
      <t>コト</t>
    </rPh>
    <rPh sb="59" eb="61">
      <t>ショウリ</t>
    </rPh>
    <rPh sb="62" eb="63">
      <t>ツナ</t>
    </rPh>
    <rPh sb="64" eb="66">
      <t>ジョウイ</t>
    </rPh>
    <rPh sb="66" eb="68">
      <t>シンシュツ</t>
    </rPh>
    <rPh sb="69" eb="71">
      <t>モクヒョウ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</si>
</sst>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AA45" sqref="AA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5" customHeight="1">
      <c r="A2" s="143" t="s">
        <v>189</v>
      </c>
      <c r="B2" s="144"/>
      <c r="C2" s="145" t="s">
        <v>199</v>
      </c>
      <c r="D2" s="146"/>
      <c r="E2" s="146"/>
      <c r="F2" s="146"/>
      <c r="G2" s="146"/>
      <c r="H2" s="146"/>
      <c r="I2" s="147"/>
      <c r="J2" s="117" t="s">
        <v>187</v>
      </c>
      <c r="K2" s="254"/>
      <c r="L2" s="254"/>
      <c r="M2" s="254"/>
      <c r="N2" s="254"/>
      <c r="O2" s="255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197</v>
      </c>
      <c r="D3" s="151"/>
      <c r="E3" s="151"/>
      <c r="F3" s="151"/>
      <c r="G3" s="151"/>
      <c r="H3" s="151"/>
      <c r="I3" s="152"/>
      <c r="J3" s="251" t="s">
        <v>159</v>
      </c>
      <c r="K3" s="252"/>
      <c r="L3" s="252"/>
      <c r="M3" s="252"/>
      <c r="N3" s="252"/>
      <c r="O3" s="253"/>
      <c r="P3" s="119" t="s">
        <v>198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79" t="s">
        <v>275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430815302</v>
      </c>
      <c r="D4" s="258"/>
      <c r="E4" s="258"/>
      <c r="F4" s="258"/>
      <c r="G4" s="258"/>
      <c r="H4" s="258"/>
      <c r="I4" s="259"/>
      <c r="J4" s="225" t="s">
        <v>185</v>
      </c>
      <c r="K4" s="226"/>
      <c r="L4" s="226"/>
      <c r="M4" s="226"/>
      <c r="N4" s="226"/>
      <c r="O4" s="227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6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28">
        <v>22016</v>
      </c>
      <c r="K5" s="229"/>
      <c r="L5" s="229"/>
      <c r="M5" s="229"/>
      <c r="N5" s="229"/>
      <c r="O5" s="230"/>
      <c r="P5" s="195" t="s">
        <v>276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277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9"/>
      <c r="C6" s="172" t="s">
        <v>175</v>
      </c>
      <c r="D6" s="173"/>
      <c r="E6" s="174" t="s">
        <v>176</v>
      </c>
      <c r="F6" s="175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6" t="s">
        <v>163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164</v>
      </c>
      <c r="AL6" s="178"/>
      <c r="AM6" s="178"/>
      <c r="AN6" s="178"/>
      <c r="AO6" s="178"/>
      <c r="AP6" s="178"/>
      <c r="AQ6" s="178"/>
      <c r="AR6" s="178"/>
      <c r="AS6" s="178"/>
      <c r="AT6" s="56" t="s">
        <v>192</v>
      </c>
    </row>
    <row r="7" spans="1:51" ht="13.5" customHeight="1">
      <c r="A7" s="95"/>
      <c r="B7" s="169"/>
      <c r="C7" s="135" t="s">
        <v>200</v>
      </c>
      <c r="D7" s="136"/>
      <c r="E7" s="137" t="s">
        <v>201</v>
      </c>
      <c r="F7" s="138"/>
      <c r="G7" s="232">
        <v>507243709</v>
      </c>
      <c r="H7" s="232"/>
      <c r="I7" s="232"/>
      <c r="J7" s="256" t="s">
        <v>216</v>
      </c>
      <c r="K7" s="232"/>
      <c r="L7" s="232"/>
      <c r="M7" s="232"/>
      <c r="N7" s="232"/>
      <c r="O7" s="232"/>
      <c r="P7" s="245" t="s">
        <v>228</v>
      </c>
      <c r="Q7" s="246"/>
      <c r="R7" s="171" t="s">
        <v>229</v>
      </c>
      <c r="S7" s="171"/>
      <c r="T7" s="171"/>
      <c r="U7" s="171"/>
      <c r="V7" s="49" t="s">
        <v>221</v>
      </c>
      <c r="W7" s="161" t="s">
        <v>230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7" t="s">
        <v>217</v>
      </c>
      <c r="AL7" s="82" t="s">
        <v>218</v>
      </c>
      <c r="AM7" s="82"/>
      <c r="AN7" s="82"/>
      <c r="AO7" s="82"/>
      <c r="AP7" s="82"/>
      <c r="AQ7" s="82"/>
      <c r="AR7" s="82"/>
      <c r="AS7" s="58" t="s">
        <v>219</v>
      </c>
      <c r="AT7" s="76">
        <v>56</v>
      </c>
    </row>
    <row r="8" spans="1:51" ht="18" customHeight="1">
      <c r="A8" s="95"/>
      <c r="B8" s="169"/>
      <c r="C8" s="139" t="s">
        <v>202</v>
      </c>
      <c r="D8" s="140"/>
      <c r="E8" s="141" t="s">
        <v>203</v>
      </c>
      <c r="F8" s="142"/>
      <c r="G8" s="232"/>
      <c r="H8" s="232"/>
      <c r="I8" s="232"/>
      <c r="J8" s="232"/>
      <c r="K8" s="232"/>
      <c r="L8" s="232"/>
      <c r="M8" s="232"/>
      <c r="N8" s="232"/>
      <c r="O8" s="232"/>
      <c r="P8" s="163" t="s">
        <v>231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3" t="s">
        <v>220</v>
      </c>
      <c r="AL8" s="84"/>
      <c r="AM8" s="84"/>
      <c r="AN8" s="84"/>
      <c r="AO8" s="59" t="s">
        <v>221</v>
      </c>
      <c r="AP8" s="84" t="s">
        <v>222</v>
      </c>
      <c r="AQ8" s="84"/>
      <c r="AR8" s="84"/>
      <c r="AS8" s="85"/>
      <c r="AT8" s="76"/>
    </row>
    <row r="9" spans="1:51" ht="14.45" customHeight="1">
      <c r="A9" s="95" t="s">
        <v>150</v>
      </c>
      <c r="B9" s="169"/>
      <c r="C9" s="135" t="s">
        <v>204</v>
      </c>
      <c r="D9" s="136"/>
      <c r="E9" s="137" t="s">
        <v>205</v>
      </c>
      <c r="F9" s="138"/>
      <c r="G9" s="232">
        <v>510278993</v>
      </c>
      <c r="H9" s="232"/>
      <c r="I9" s="232"/>
      <c r="J9" s="232"/>
      <c r="K9" s="232"/>
      <c r="L9" s="232"/>
      <c r="M9" s="232"/>
      <c r="N9" s="232"/>
      <c r="O9" s="232"/>
      <c r="P9" s="245" t="s">
        <v>228</v>
      </c>
      <c r="Q9" s="246"/>
      <c r="R9" s="171" t="s">
        <v>232</v>
      </c>
      <c r="S9" s="171"/>
      <c r="T9" s="171"/>
      <c r="U9" s="171"/>
      <c r="V9" s="49" t="s">
        <v>221</v>
      </c>
      <c r="W9" s="161" t="s">
        <v>233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7" t="s">
        <v>217</v>
      </c>
      <c r="AL9" s="82" t="s">
        <v>218</v>
      </c>
      <c r="AM9" s="82"/>
      <c r="AN9" s="82"/>
      <c r="AO9" s="82"/>
      <c r="AP9" s="82"/>
      <c r="AQ9" s="82"/>
      <c r="AR9" s="82"/>
      <c r="AS9" s="58" t="s">
        <v>219</v>
      </c>
      <c r="AT9" s="77">
        <v>40</v>
      </c>
    </row>
    <row r="10" spans="1:51" ht="18" customHeight="1">
      <c r="A10" s="95"/>
      <c r="B10" s="169"/>
      <c r="C10" s="139" t="s">
        <v>206</v>
      </c>
      <c r="D10" s="140"/>
      <c r="E10" s="141" t="s">
        <v>207</v>
      </c>
      <c r="F10" s="142"/>
      <c r="G10" s="232"/>
      <c r="H10" s="232"/>
      <c r="I10" s="232"/>
      <c r="J10" s="232"/>
      <c r="K10" s="232"/>
      <c r="L10" s="232"/>
      <c r="M10" s="232"/>
      <c r="N10" s="232"/>
      <c r="O10" s="232"/>
      <c r="P10" s="163" t="s">
        <v>234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3" t="s">
        <v>223</v>
      </c>
      <c r="AL10" s="84"/>
      <c r="AM10" s="84"/>
      <c r="AN10" s="84"/>
      <c r="AO10" s="59" t="s">
        <v>221</v>
      </c>
      <c r="AP10" s="84" t="s">
        <v>224</v>
      </c>
      <c r="AQ10" s="84"/>
      <c r="AR10" s="84"/>
      <c r="AS10" s="85"/>
      <c r="AT10" s="77"/>
    </row>
    <row r="11" spans="1:51" ht="14.45" customHeight="1">
      <c r="A11" s="95" t="s">
        <v>151</v>
      </c>
      <c r="B11" s="169"/>
      <c r="C11" s="135" t="s">
        <v>208</v>
      </c>
      <c r="D11" s="136"/>
      <c r="E11" s="137" t="s">
        <v>209</v>
      </c>
      <c r="F11" s="138"/>
      <c r="G11" s="232">
        <v>513573754</v>
      </c>
      <c r="H11" s="232"/>
      <c r="I11" s="232"/>
      <c r="J11" s="232"/>
      <c r="K11" s="232"/>
      <c r="L11" s="232"/>
      <c r="M11" s="232"/>
      <c r="N11" s="232"/>
      <c r="O11" s="232"/>
      <c r="P11" s="245" t="s">
        <v>228</v>
      </c>
      <c r="Q11" s="246"/>
      <c r="R11" s="171" t="s">
        <v>229</v>
      </c>
      <c r="S11" s="171"/>
      <c r="T11" s="171"/>
      <c r="U11" s="171"/>
      <c r="V11" s="49" t="s">
        <v>221</v>
      </c>
      <c r="W11" s="161" t="s">
        <v>235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7" t="s">
        <v>217</v>
      </c>
      <c r="AL11" s="82" t="s">
        <v>225</v>
      </c>
      <c r="AM11" s="82"/>
      <c r="AN11" s="82"/>
      <c r="AO11" s="82"/>
      <c r="AP11" s="82"/>
      <c r="AQ11" s="82"/>
      <c r="AR11" s="82"/>
      <c r="AS11" s="58" t="s">
        <v>219</v>
      </c>
      <c r="AT11" s="77">
        <v>32</v>
      </c>
    </row>
    <row r="12" spans="1:51" ht="18" customHeight="1">
      <c r="A12" s="95"/>
      <c r="B12" s="169"/>
      <c r="C12" s="139" t="s">
        <v>210</v>
      </c>
      <c r="D12" s="140"/>
      <c r="E12" s="141" t="s">
        <v>211</v>
      </c>
      <c r="F12" s="142"/>
      <c r="G12" s="232"/>
      <c r="H12" s="232"/>
      <c r="I12" s="232"/>
      <c r="J12" s="232"/>
      <c r="K12" s="232"/>
      <c r="L12" s="232"/>
      <c r="M12" s="232"/>
      <c r="N12" s="232"/>
      <c r="O12" s="232"/>
      <c r="P12" s="163" t="s">
        <v>236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3" t="s">
        <v>226</v>
      </c>
      <c r="AL12" s="84"/>
      <c r="AM12" s="84"/>
      <c r="AN12" s="84"/>
      <c r="AO12" s="59" t="s">
        <v>221</v>
      </c>
      <c r="AP12" s="84" t="s">
        <v>227</v>
      </c>
      <c r="AQ12" s="84"/>
      <c r="AR12" s="84"/>
      <c r="AS12" s="85"/>
      <c r="AT12" s="77"/>
    </row>
    <row r="13" spans="1:51" ht="15" customHeight="1">
      <c r="A13" s="95" t="s">
        <v>152</v>
      </c>
      <c r="B13" s="169"/>
      <c r="C13" s="135" t="s">
        <v>212</v>
      </c>
      <c r="D13" s="136"/>
      <c r="E13" s="137" t="s">
        <v>213</v>
      </c>
      <c r="F13" s="138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0"/>
      <c r="AL13" s="181"/>
      <c r="AM13" s="181"/>
      <c r="AN13" s="181"/>
      <c r="AO13" s="181"/>
      <c r="AP13" s="181"/>
      <c r="AQ13" s="181"/>
      <c r="AR13" s="181"/>
      <c r="AS13" s="61"/>
      <c r="AT13" s="78"/>
    </row>
    <row r="14" spans="1:51" ht="18" customHeight="1">
      <c r="A14" s="95"/>
      <c r="B14" s="169"/>
      <c r="C14" s="139" t="s">
        <v>214</v>
      </c>
      <c r="D14" s="140"/>
      <c r="E14" s="141" t="s">
        <v>215</v>
      </c>
      <c r="F14" s="142"/>
      <c r="G14" s="235"/>
      <c r="H14" s="235"/>
      <c r="I14" s="235"/>
      <c r="J14" s="235"/>
      <c r="K14" s="235"/>
      <c r="L14" s="235"/>
      <c r="M14" s="235"/>
      <c r="N14" s="235"/>
      <c r="O14" s="235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2"/>
      <c r="AP14" s="186"/>
      <c r="AQ14" s="186"/>
      <c r="AR14" s="186"/>
      <c r="AS14" s="187"/>
      <c r="AT14" s="78"/>
    </row>
    <row r="15" spans="1:51" ht="15" customHeight="1">
      <c r="A15" s="236" t="s">
        <v>166</v>
      </c>
      <c r="B15" s="169"/>
      <c r="C15" s="135" t="s">
        <v>212</v>
      </c>
      <c r="D15" s="136"/>
      <c r="E15" s="137" t="s">
        <v>213</v>
      </c>
      <c r="F15" s="138"/>
      <c r="G15" s="235"/>
      <c r="H15" s="235"/>
      <c r="I15" s="235"/>
      <c r="J15" s="235"/>
      <c r="K15" s="235"/>
      <c r="L15" s="235"/>
      <c r="M15" s="235"/>
      <c r="N15" s="235"/>
      <c r="O15" s="235"/>
      <c r="P15" s="245" t="s">
        <v>228</v>
      </c>
      <c r="Q15" s="246"/>
      <c r="R15" s="171" t="s">
        <v>237</v>
      </c>
      <c r="S15" s="171"/>
      <c r="T15" s="171"/>
      <c r="U15" s="171"/>
      <c r="V15" s="49" t="s">
        <v>221</v>
      </c>
      <c r="W15" s="161" t="s">
        <v>238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7" t="s">
        <v>217</v>
      </c>
      <c r="AL15" s="82" t="s">
        <v>218</v>
      </c>
      <c r="AM15" s="82"/>
      <c r="AN15" s="82"/>
      <c r="AO15" s="82"/>
      <c r="AP15" s="82"/>
      <c r="AQ15" s="82"/>
      <c r="AR15" s="82"/>
      <c r="AS15" s="58" t="s">
        <v>219</v>
      </c>
      <c r="AT15" s="77">
        <v>41</v>
      </c>
    </row>
    <row r="16" spans="1:51" ht="18" customHeight="1">
      <c r="A16" s="95"/>
      <c r="B16" s="169"/>
      <c r="C16" s="139" t="s">
        <v>214</v>
      </c>
      <c r="D16" s="140"/>
      <c r="E16" s="141" t="s">
        <v>215</v>
      </c>
      <c r="F16" s="142"/>
      <c r="G16" s="235"/>
      <c r="H16" s="235"/>
      <c r="I16" s="235"/>
      <c r="J16" s="235"/>
      <c r="K16" s="235"/>
      <c r="L16" s="235"/>
      <c r="M16" s="235"/>
      <c r="N16" s="235"/>
      <c r="O16" s="235"/>
      <c r="P16" s="163" t="s">
        <v>239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3" t="s">
        <v>240</v>
      </c>
      <c r="AL16" s="84"/>
      <c r="AM16" s="84"/>
      <c r="AN16" s="84"/>
      <c r="AO16" s="59" t="s">
        <v>221</v>
      </c>
      <c r="AP16" s="84" t="s">
        <v>241</v>
      </c>
      <c r="AQ16" s="84"/>
      <c r="AR16" s="84"/>
      <c r="AS16" s="85"/>
      <c r="AT16" s="77"/>
    </row>
    <row r="17" spans="1:46">
      <c r="A17" s="95" t="s">
        <v>6</v>
      </c>
      <c r="B17" s="169"/>
      <c r="C17" s="219" t="str">
        <f>IF(P16="","",P16)</f>
        <v>香取市石納１３５－１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9"/>
      <c r="C19" s="219" t="str">
        <f>IF(AL15="","",AL15&amp;"-"&amp;AK16&amp;"-"&amp;AP16)</f>
        <v>０４７８-５６-２２４７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9"/>
      <c r="C21" s="247" t="s">
        <v>242</v>
      </c>
      <c r="D21" s="237"/>
      <c r="E21" s="237">
        <v>4381</v>
      </c>
      <c r="F21" s="237"/>
      <c r="G21" s="237">
        <v>9743</v>
      </c>
      <c r="H21" s="23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11"/>
      <c r="B22" s="263"/>
      <c r="C22" s="248"/>
      <c r="D22" s="238"/>
      <c r="E22" s="238"/>
      <c r="F22" s="238"/>
      <c r="G22" s="238"/>
      <c r="H22" s="23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33" t="s">
        <v>195</v>
      </c>
      <c r="B23" s="167" t="s">
        <v>154</v>
      </c>
      <c r="C23" s="220" t="s">
        <v>173</v>
      </c>
      <c r="D23" s="221"/>
      <c r="E23" s="222" t="s">
        <v>174</v>
      </c>
      <c r="F23" s="223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9"/>
      <c r="C24" s="208" t="s">
        <v>171</v>
      </c>
      <c r="D24" s="209"/>
      <c r="E24" s="210" t="s">
        <v>172</v>
      </c>
      <c r="F24" s="211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18"/>
      <c r="AA24" s="118"/>
      <c r="AB24" s="118"/>
      <c r="AC24" s="118"/>
      <c r="AD24" s="118"/>
      <c r="AE24" s="118"/>
      <c r="AF24" s="118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24" t="s">
        <v>243</v>
      </c>
      <c r="C25" s="135" t="s">
        <v>212</v>
      </c>
      <c r="D25" s="136"/>
      <c r="E25" s="137" t="s">
        <v>244</v>
      </c>
      <c r="F25" s="138"/>
      <c r="G25" s="122">
        <v>6</v>
      </c>
      <c r="H25" s="123"/>
      <c r="I25" s="126" t="s">
        <v>245</v>
      </c>
      <c r="J25" s="127"/>
      <c r="K25" s="127"/>
      <c r="L25" s="123"/>
      <c r="M25" s="122">
        <v>513239538</v>
      </c>
      <c r="N25" s="127"/>
      <c r="O25" s="123"/>
      <c r="P25" s="122">
        <v>153</v>
      </c>
      <c r="Q25" s="127"/>
      <c r="R25" s="127"/>
      <c r="S25" s="127"/>
      <c r="T25" s="129"/>
      <c r="U25" s="1"/>
      <c r="V25" s="1"/>
      <c r="W25" s="1"/>
      <c r="X25" s="1"/>
      <c r="Y25" s="239">
        <v>14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9" t="s">
        <v>214</v>
      </c>
      <c r="D26" s="140"/>
      <c r="E26" s="141" t="s">
        <v>246</v>
      </c>
      <c r="F26" s="142"/>
      <c r="G26" s="124"/>
      <c r="H26" s="125"/>
      <c r="I26" s="124"/>
      <c r="J26" s="128"/>
      <c r="K26" s="128"/>
      <c r="L26" s="125"/>
      <c r="M26" s="124"/>
      <c r="N26" s="128"/>
      <c r="O26" s="125"/>
      <c r="P26" s="124"/>
      <c r="Q26" s="128"/>
      <c r="R26" s="128"/>
      <c r="S26" s="128"/>
      <c r="T26" s="130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247</v>
      </c>
      <c r="D27" s="136"/>
      <c r="E27" s="137" t="s">
        <v>248</v>
      </c>
      <c r="F27" s="138"/>
      <c r="G27" s="122">
        <v>6</v>
      </c>
      <c r="H27" s="123"/>
      <c r="I27" s="126" t="s">
        <v>245</v>
      </c>
      <c r="J27" s="127"/>
      <c r="K27" s="127"/>
      <c r="L27" s="123"/>
      <c r="M27" s="122">
        <v>51329544</v>
      </c>
      <c r="N27" s="127"/>
      <c r="O27" s="123"/>
      <c r="P27" s="122">
        <v>156</v>
      </c>
      <c r="Q27" s="127"/>
      <c r="R27" s="127"/>
      <c r="S27" s="127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249</v>
      </c>
      <c r="D28" s="140"/>
      <c r="E28" s="141" t="s">
        <v>250</v>
      </c>
      <c r="F28" s="142"/>
      <c r="G28" s="124"/>
      <c r="H28" s="125"/>
      <c r="I28" s="124"/>
      <c r="J28" s="128"/>
      <c r="K28" s="128"/>
      <c r="L28" s="125"/>
      <c r="M28" s="124"/>
      <c r="N28" s="128"/>
      <c r="O28" s="125"/>
      <c r="P28" s="124"/>
      <c r="Q28" s="128"/>
      <c r="R28" s="128"/>
      <c r="S28" s="128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251</v>
      </c>
      <c r="D29" s="136"/>
      <c r="E29" s="137" t="s">
        <v>252</v>
      </c>
      <c r="F29" s="138"/>
      <c r="G29" s="122">
        <v>6</v>
      </c>
      <c r="H29" s="123"/>
      <c r="I29" s="126" t="s">
        <v>245</v>
      </c>
      <c r="J29" s="127"/>
      <c r="K29" s="127"/>
      <c r="L29" s="123"/>
      <c r="M29" s="122">
        <v>513239554</v>
      </c>
      <c r="N29" s="127"/>
      <c r="O29" s="123"/>
      <c r="P29" s="122">
        <v>159</v>
      </c>
      <c r="Q29" s="127"/>
      <c r="R29" s="127"/>
      <c r="S29" s="127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253</v>
      </c>
      <c r="D30" s="140"/>
      <c r="E30" s="141" t="s">
        <v>254</v>
      </c>
      <c r="F30" s="142"/>
      <c r="G30" s="124"/>
      <c r="H30" s="125"/>
      <c r="I30" s="124"/>
      <c r="J30" s="128"/>
      <c r="K30" s="128"/>
      <c r="L30" s="125"/>
      <c r="M30" s="124"/>
      <c r="N30" s="128"/>
      <c r="O30" s="125"/>
      <c r="P30" s="124"/>
      <c r="Q30" s="128"/>
      <c r="R30" s="128"/>
      <c r="S30" s="128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204</v>
      </c>
      <c r="D31" s="136"/>
      <c r="E31" s="137" t="s">
        <v>255</v>
      </c>
      <c r="F31" s="138"/>
      <c r="G31" s="122">
        <v>5</v>
      </c>
      <c r="H31" s="123"/>
      <c r="I31" s="126" t="s">
        <v>260</v>
      </c>
      <c r="J31" s="127"/>
      <c r="K31" s="127"/>
      <c r="L31" s="123"/>
      <c r="M31" s="122">
        <v>511284115</v>
      </c>
      <c r="N31" s="127"/>
      <c r="O31" s="123"/>
      <c r="P31" s="122">
        <v>161</v>
      </c>
      <c r="Q31" s="127"/>
      <c r="R31" s="127"/>
      <c r="S31" s="127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206</v>
      </c>
      <c r="D32" s="140"/>
      <c r="E32" s="141" t="s">
        <v>257</v>
      </c>
      <c r="F32" s="142"/>
      <c r="G32" s="124"/>
      <c r="H32" s="125"/>
      <c r="I32" s="124"/>
      <c r="J32" s="128"/>
      <c r="K32" s="128"/>
      <c r="L32" s="125"/>
      <c r="M32" s="124"/>
      <c r="N32" s="128"/>
      <c r="O32" s="125"/>
      <c r="P32" s="124"/>
      <c r="Q32" s="128"/>
      <c r="R32" s="128"/>
      <c r="S32" s="128"/>
      <c r="T32" s="130"/>
      <c r="U32" s="1"/>
      <c r="V32" s="1"/>
      <c r="W32" s="1"/>
      <c r="X32" s="1"/>
      <c r="Y32" s="153" t="s">
        <v>194</v>
      </c>
      <c r="Z32" s="118"/>
      <c r="AA32" s="118"/>
      <c r="AB32" s="118"/>
      <c r="AC32" s="118"/>
      <c r="AD32" s="118"/>
      <c r="AE32" s="118"/>
      <c r="AF32" s="118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258</v>
      </c>
      <c r="D33" s="136"/>
      <c r="E33" s="137" t="s">
        <v>259</v>
      </c>
      <c r="F33" s="138"/>
      <c r="G33" s="122">
        <v>5</v>
      </c>
      <c r="H33" s="123"/>
      <c r="I33" s="126" t="s">
        <v>256</v>
      </c>
      <c r="J33" s="127"/>
      <c r="K33" s="127"/>
      <c r="L33" s="123"/>
      <c r="M33" s="122">
        <v>511415498</v>
      </c>
      <c r="N33" s="127"/>
      <c r="O33" s="123"/>
      <c r="P33" s="122">
        <v>140</v>
      </c>
      <c r="Q33" s="127"/>
      <c r="R33" s="127"/>
      <c r="S33" s="127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9" t="s">
        <v>261</v>
      </c>
      <c r="D34" s="140"/>
      <c r="E34" s="141" t="s">
        <v>262</v>
      </c>
      <c r="F34" s="142"/>
      <c r="G34" s="124"/>
      <c r="H34" s="125"/>
      <c r="I34" s="124"/>
      <c r="J34" s="128"/>
      <c r="K34" s="128"/>
      <c r="L34" s="125"/>
      <c r="M34" s="124"/>
      <c r="N34" s="128"/>
      <c r="O34" s="125"/>
      <c r="P34" s="124"/>
      <c r="Q34" s="128"/>
      <c r="R34" s="128"/>
      <c r="S34" s="128"/>
      <c r="T34" s="130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263</v>
      </c>
      <c r="D35" s="136"/>
      <c r="E35" s="137" t="s">
        <v>264</v>
      </c>
      <c r="F35" s="138"/>
      <c r="G35" s="122">
        <v>5</v>
      </c>
      <c r="H35" s="123"/>
      <c r="I35" s="126" t="s">
        <v>256</v>
      </c>
      <c r="J35" s="127"/>
      <c r="K35" s="127"/>
      <c r="L35" s="123"/>
      <c r="M35" s="122">
        <v>512392358</v>
      </c>
      <c r="N35" s="127"/>
      <c r="O35" s="123"/>
      <c r="P35" s="122">
        <v>146</v>
      </c>
      <c r="Q35" s="127"/>
      <c r="R35" s="127"/>
      <c r="S35" s="127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265</v>
      </c>
      <c r="D36" s="140"/>
      <c r="E36" s="141" t="s">
        <v>266</v>
      </c>
      <c r="F36" s="142"/>
      <c r="G36" s="124"/>
      <c r="H36" s="125"/>
      <c r="I36" s="124"/>
      <c r="J36" s="128"/>
      <c r="K36" s="128"/>
      <c r="L36" s="125"/>
      <c r="M36" s="124"/>
      <c r="N36" s="128"/>
      <c r="O36" s="125"/>
      <c r="P36" s="124"/>
      <c r="Q36" s="128"/>
      <c r="R36" s="128"/>
      <c r="S36" s="128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267</v>
      </c>
      <c r="D37" s="136"/>
      <c r="E37" s="137" t="s">
        <v>268</v>
      </c>
      <c r="F37" s="138"/>
      <c r="G37" s="122">
        <v>5</v>
      </c>
      <c r="H37" s="123"/>
      <c r="I37" s="126" t="s">
        <v>245</v>
      </c>
      <c r="J37" s="127"/>
      <c r="K37" s="127"/>
      <c r="L37" s="123"/>
      <c r="M37" s="122">
        <v>513987158</v>
      </c>
      <c r="N37" s="127"/>
      <c r="O37" s="123"/>
      <c r="P37" s="122">
        <v>146</v>
      </c>
      <c r="Q37" s="127"/>
      <c r="R37" s="127"/>
      <c r="S37" s="127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269</v>
      </c>
      <c r="D38" s="140"/>
      <c r="E38" s="141" t="s">
        <v>270</v>
      </c>
      <c r="F38" s="142"/>
      <c r="G38" s="124"/>
      <c r="H38" s="125"/>
      <c r="I38" s="124"/>
      <c r="J38" s="128"/>
      <c r="K38" s="128"/>
      <c r="L38" s="125"/>
      <c r="M38" s="124"/>
      <c r="N38" s="128"/>
      <c r="O38" s="125"/>
      <c r="P38" s="124"/>
      <c r="Q38" s="128"/>
      <c r="R38" s="128"/>
      <c r="S38" s="128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271</v>
      </c>
      <c r="D39" s="136"/>
      <c r="E39" s="137" t="s">
        <v>272</v>
      </c>
      <c r="F39" s="138"/>
      <c r="G39" s="122">
        <v>5</v>
      </c>
      <c r="H39" s="123"/>
      <c r="I39" s="126" t="s">
        <v>256</v>
      </c>
      <c r="J39" s="127"/>
      <c r="K39" s="127"/>
      <c r="L39" s="123"/>
      <c r="M39" s="122">
        <v>514603729</v>
      </c>
      <c r="N39" s="127"/>
      <c r="O39" s="123"/>
      <c r="P39" s="122">
        <v>146</v>
      </c>
      <c r="Q39" s="127"/>
      <c r="R39" s="127"/>
      <c r="S39" s="127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273</v>
      </c>
      <c r="D40" s="140"/>
      <c r="E40" s="141" t="s">
        <v>274</v>
      </c>
      <c r="F40" s="142"/>
      <c r="G40" s="124"/>
      <c r="H40" s="125"/>
      <c r="I40" s="124"/>
      <c r="J40" s="128"/>
      <c r="K40" s="128"/>
      <c r="L40" s="125"/>
      <c r="M40" s="124"/>
      <c r="N40" s="128"/>
      <c r="O40" s="125"/>
      <c r="P40" s="124"/>
      <c r="Q40" s="128"/>
      <c r="R40" s="128"/>
      <c r="S40" s="128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290</v>
      </c>
      <c r="D41" s="136"/>
      <c r="E41" s="137" t="s">
        <v>296</v>
      </c>
      <c r="F41" s="138"/>
      <c r="G41" s="122">
        <v>4</v>
      </c>
      <c r="H41" s="123"/>
      <c r="I41" s="126" t="s">
        <v>301</v>
      </c>
      <c r="J41" s="127"/>
      <c r="K41" s="127"/>
      <c r="L41" s="123"/>
      <c r="M41" s="122">
        <v>513239567</v>
      </c>
      <c r="N41" s="127"/>
      <c r="O41" s="123"/>
      <c r="P41" s="122">
        <v>139</v>
      </c>
      <c r="Q41" s="127"/>
      <c r="R41" s="127"/>
      <c r="S41" s="127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278</v>
      </c>
      <c r="D42" s="140"/>
      <c r="E42" s="141" t="s">
        <v>280</v>
      </c>
      <c r="F42" s="142"/>
      <c r="G42" s="124"/>
      <c r="H42" s="125"/>
      <c r="I42" s="124"/>
      <c r="J42" s="128"/>
      <c r="K42" s="128"/>
      <c r="L42" s="125"/>
      <c r="M42" s="124"/>
      <c r="N42" s="128"/>
      <c r="O42" s="125"/>
      <c r="P42" s="124"/>
      <c r="Q42" s="128"/>
      <c r="R42" s="128"/>
      <c r="S42" s="128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291</v>
      </c>
      <c r="D43" s="136"/>
      <c r="E43" s="137" t="s">
        <v>297</v>
      </c>
      <c r="F43" s="138"/>
      <c r="G43" s="122">
        <v>4</v>
      </c>
      <c r="H43" s="123"/>
      <c r="I43" s="126" t="s">
        <v>302</v>
      </c>
      <c r="J43" s="127"/>
      <c r="K43" s="127"/>
      <c r="L43" s="123"/>
      <c r="M43" s="122">
        <v>513566185</v>
      </c>
      <c r="N43" s="127"/>
      <c r="O43" s="123"/>
      <c r="P43" s="122">
        <v>132</v>
      </c>
      <c r="Q43" s="127"/>
      <c r="R43" s="127"/>
      <c r="S43" s="127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281</v>
      </c>
      <c r="D44" s="140"/>
      <c r="E44" s="141" t="s">
        <v>282</v>
      </c>
      <c r="F44" s="142"/>
      <c r="G44" s="124"/>
      <c r="H44" s="125"/>
      <c r="I44" s="124"/>
      <c r="J44" s="128"/>
      <c r="K44" s="128"/>
      <c r="L44" s="125"/>
      <c r="M44" s="124"/>
      <c r="N44" s="128"/>
      <c r="O44" s="125"/>
      <c r="P44" s="124"/>
      <c r="Q44" s="128"/>
      <c r="R44" s="128"/>
      <c r="S44" s="128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292</v>
      </c>
      <c r="D45" s="136"/>
      <c r="E45" s="137" t="s">
        <v>298</v>
      </c>
      <c r="F45" s="138"/>
      <c r="G45" s="122">
        <v>4</v>
      </c>
      <c r="H45" s="123"/>
      <c r="I45" s="126" t="s">
        <v>256</v>
      </c>
      <c r="J45" s="127"/>
      <c r="K45" s="127"/>
      <c r="L45" s="123"/>
      <c r="M45" s="122">
        <v>514391197</v>
      </c>
      <c r="N45" s="127"/>
      <c r="O45" s="123"/>
      <c r="P45" s="122">
        <v>136</v>
      </c>
      <c r="Q45" s="127"/>
      <c r="R45" s="127"/>
      <c r="S45" s="127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9" t="s">
        <v>283</v>
      </c>
      <c r="D46" s="140"/>
      <c r="E46" s="141" t="s">
        <v>284</v>
      </c>
      <c r="F46" s="142"/>
      <c r="G46" s="124"/>
      <c r="H46" s="125"/>
      <c r="I46" s="124"/>
      <c r="J46" s="128"/>
      <c r="K46" s="128"/>
      <c r="L46" s="125"/>
      <c r="M46" s="124"/>
      <c r="N46" s="128"/>
      <c r="O46" s="125"/>
      <c r="P46" s="124"/>
      <c r="Q46" s="128"/>
      <c r="R46" s="128"/>
      <c r="S46" s="128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293</v>
      </c>
      <c r="D47" s="136"/>
      <c r="E47" s="137" t="s">
        <v>296</v>
      </c>
      <c r="F47" s="138"/>
      <c r="G47" s="122">
        <v>4</v>
      </c>
      <c r="H47" s="123"/>
      <c r="I47" s="126" t="s">
        <v>303</v>
      </c>
      <c r="J47" s="127"/>
      <c r="K47" s="127"/>
      <c r="L47" s="123"/>
      <c r="M47" s="122">
        <v>514391207</v>
      </c>
      <c r="N47" s="127"/>
      <c r="O47" s="123"/>
      <c r="P47" s="122">
        <v>147</v>
      </c>
      <c r="Q47" s="127"/>
      <c r="R47" s="127"/>
      <c r="S47" s="127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285</v>
      </c>
      <c r="D48" s="216"/>
      <c r="E48" s="217" t="s">
        <v>279</v>
      </c>
      <c r="F48" s="218"/>
      <c r="G48" s="199"/>
      <c r="H48" s="212"/>
      <c r="I48" s="199"/>
      <c r="J48" s="200"/>
      <c r="K48" s="200"/>
      <c r="L48" s="212"/>
      <c r="M48" s="199"/>
      <c r="N48" s="200"/>
      <c r="O48" s="212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>
        <v>13</v>
      </c>
      <c r="C49" s="98" t="s">
        <v>294</v>
      </c>
      <c r="D49" s="99"/>
      <c r="E49" s="100" t="s">
        <v>299</v>
      </c>
      <c r="F49" s="101"/>
      <c r="G49" s="86">
        <v>4</v>
      </c>
      <c r="H49" s="88"/>
      <c r="I49" s="108" t="s">
        <v>303</v>
      </c>
      <c r="J49" s="87"/>
      <c r="K49" s="87"/>
      <c r="L49" s="88"/>
      <c r="M49" s="86">
        <v>514603772</v>
      </c>
      <c r="N49" s="87"/>
      <c r="O49" s="88"/>
      <c r="P49" s="86">
        <v>138</v>
      </c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2" t="s">
        <v>286</v>
      </c>
      <c r="D50" s="103"/>
      <c r="E50" s="104" t="s">
        <v>287</v>
      </c>
      <c r="F50" s="105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>
        <v>14</v>
      </c>
      <c r="C51" s="98" t="s">
        <v>295</v>
      </c>
      <c r="D51" s="99"/>
      <c r="E51" s="100" t="s">
        <v>300</v>
      </c>
      <c r="F51" s="101"/>
      <c r="G51" s="86">
        <v>4</v>
      </c>
      <c r="H51" s="88"/>
      <c r="I51" s="108" t="s">
        <v>304</v>
      </c>
      <c r="J51" s="87"/>
      <c r="K51" s="87"/>
      <c r="L51" s="88"/>
      <c r="M51" s="86">
        <v>514618687</v>
      </c>
      <c r="N51" s="87"/>
      <c r="O51" s="88"/>
      <c r="P51" s="86">
        <v>130</v>
      </c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 t="s">
        <v>288</v>
      </c>
      <c r="D52" s="114"/>
      <c r="E52" s="115" t="s">
        <v>289</v>
      </c>
      <c r="F52" s="116"/>
      <c r="G52" s="106"/>
      <c r="H52" s="107"/>
      <c r="I52" s="106"/>
      <c r="J52" s="109"/>
      <c r="K52" s="109"/>
      <c r="L52" s="107"/>
      <c r="M52" s="106"/>
      <c r="N52" s="109"/>
      <c r="O52" s="107"/>
      <c r="P52" s="106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305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79">
        <f>LEN(A55)</f>
        <v>72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ignoredErrors>
    <ignoredError sqref="P7:AS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佐原クラブ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430815302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鎌形　明男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507243709</v>
      </c>
      <c r="H7" s="277"/>
      <c r="I7" s="277"/>
      <c r="J7" s="277" t="str">
        <f>IF(入力!J7="","",入力!J7)</f>
        <v>018423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川上　幸壱</v>
      </c>
      <c r="D9" s="271"/>
      <c r="E9" s="271"/>
      <c r="F9" s="271"/>
      <c r="G9" s="277">
        <f>IF(入力!G9="","",入力!G9)</f>
        <v>510278993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高橋　千春</v>
      </c>
      <c r="D11" s="271"/>
      <c r="E11" s="271"/>
      <c r="F11" s="271"/>
      <c r="G11" s="277">
        <f>IF(入力!G11="","",入力!G11)</f>
        <v>513573754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林　宏美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林　宏美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香取市石納１３５－１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０４７８-５６-２２４７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090－4381－9743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林　愛唯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香取市立北佐原小学校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513239538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大竹　咲良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香取市立北佐原小学校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51329544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坪川　麗菜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香取市立北佐原小学校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513239554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川上　真優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東庄町立笹川小学校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511284115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小田原　咲稀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香取市立佐原小学校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511415498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篠塚　果歩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香取市立佐原小学校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512392358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栗山　瑞希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香取市立北佐原小学校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513987158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青木　結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香取市立佐原小学校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514603729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高橋　愛梨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横芝光町立日吉小学校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513239567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吉川　琉菜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香取市立津宮小学校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513566185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小澤　莉乃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香取市立佐原小学校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514391197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竹内　愛裡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香取市立香取小学校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514391207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36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ｻﾜﾗｸﾗﾌﾞ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86" t="s">
        <v>38</v>
      </c>
      <c r="AK16" s="387"/>
      <c r="AL16" s="387"/>
      <c r="AM16" s="388"/>
      <c r="AN16" s="411" t="str">
        <f>IF(入力!P3="","",入力!P3)</f>
        <v>香取市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>成田</v>
      </c>
      <c r="BA16" s="400"/>
      <c r="BB16" s="400"/>
      <c r="BC16" s="400"/>
      <c r="BD16" s="400"/>
      <c r="BE16" s="400"/>
      <c r="BF16" s="438" t="s">
        <v>40</v>
      </c>
    </row>
    <row r="17" spans="3:58" ht="4.5" customHeight="1">
      <c r="C17" s="437"/>
      <c r="D17" s="326"/>
      <c r="E17" s="326"/>
      <c r="F17" s="326"/>
      <c r="G17" s="398"/>
      <c r="H17" s="409" t="str">
        <f>IF(入力!C3="","",入力!C3)</f>
        <v>佐原クラブ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(女子)</v>
      </c>
      <c r="V17" s="405"/>
      <c r="W17" s="405"/>
      <c r="X17" s="406"/>
      <c r="Y17" s="362">
        <f>IF(入力!C4="","",入力!C4)</f>
        <v>430815302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26"/>
      <c r="AX17" s="326"/>
      <c r="AY17" s="398"/>
      <c r="AZ17" s="401"/>
      <c r="BA17" s="402"/>
      <c r="BB17" s="402"/>
      <c r="BC17" s="402"/>
      <c r="BD17" s="402"/>
      <c r="BE17" s="402"/>
      <c r="BF17" s="439"/>
    </row>
    <row r="18" spans="3:58" ht="16.5" customHeight="1">
      <c r="C18" s="377"/>
      <c r="D18" s="327"/>
      <c r="E18" s="327"/>
      <c r="F18" s="327"/>
      <c r="G18" s="378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7"/>
      <c r="V18" s="407"/>
      <c r="W18" s="407"/>
      <c r="X18" s="408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92"/>
      <c r="AK18" s="342"/>
      <c r="AL18" s="342"/>
      <c r="AM18" s="393"/>
      <c r="AN18" s="415"/>
      <c r="AO18" s="416"/>
      <c r="AP18" s="416"/>
      <c r="AQ18" s="416"/>
      <c r="AR18" s="416"/>
      <c r="AS18" s="416"/>
      <c r="AT18" s="342"/>
      <c r="AU18" s="393"/>
      <c r="AV18" s="355"/>
      <c r="AW18" s="327"/>
      <c r="AX18" s="327"/>
      <c r="AY18" s="378"/>
      <c r="AZ18" s="403" t="str">
        <f>IF(入力!AE5="","",入力!AE5)</f>
        <v>佐原</v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85"/>
    </row>
    <row r="20" spans="3:58" ht="15" customHeight="1">
      <c r="C20" s="369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68" t="str">
        <f>IF(入力!J7="","",入力!J7)</f>
        <v>018423</v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 t="str">
        <f>IF(入力!J9="","",入力!J9)</f>
        <v/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82"/>
    </row>
    <row r="21" spans="3:58" ht="15" customHeight="1">
      <c r="C21" s="369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68" t="str">
        <f>IF(入力!M7="","",入力!M7)</f>
        <v/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 t="str">
        <f>IF(入力!M9="","",入力!M9)</f>
        <v/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82"/>
    </row>
    <row r="22" spans="3:58" ht="12" customHeight="1">
      <c r="C22" s="374" t="s">
        <v>71</v>
      </c>
      <c r="D22" s="375"/>
      <c r="E22" s="375"/>
      <c r="F22" s="375"/>
      <c r="G22" s="376"/>
      <c r="H22" s="371" t="str">
        <f>IF(入力!C7="","",入力!C7&amp;"　"&amp;入力!E7)</f>
        <v>ｶﾏｶﾞﾀ　ｱｷｵ</v>
      </c>
      <c r="I22" s="331"/>
      <c r="J22" s="331"/>
      <c r="K22" s="331"/>
      <c r="L22" s="331"/>
      <c r="M22" s="331"/>
      <c r="N22" s="331"/>
      <c r="O22" s="331"/>
      <c r="P22" s="331"/>
      <c r="Q22" s="344"/>
      <c r="R22" s="332" t="s">
        <v>45</v>
      </c>
      <c r="S22" s="331"/>
      <c r="T22" s="345">
        <f>IF(入力!AT7="","",入力!AT7)</f>
        <v>56</v>
      </c>
      <c r="U22" s="346"/>
      <c r="V22" s="347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２８９</v>
      </c>
      <c r="AC22" s="331"/>
      <c r="AD22" s="331"/>
      <c r="AE22" s="331"/>
      <c r="AF22" s="16" t="s">
        <v>73</v>
      </c>
      <c r="AG22" s="331" t="str">
        <f>IF(入力!W7="","",入力!W7)</f>
        <v>０３０１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4"/>
      <c r="AU22" s="332" t="s">
        <v>47</v>
      </c>
      <c r="AV22" s="331"/>
      <c r="AW22" s="331"/>
      <c r="AX22" s="17" t="s">
        <v>74</v>
      </c>
      <c r="AY22" s="331" t="str">
        <f>IF(入力!AL7="","",入力!AL7)</f>
        <v>０４７８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77" t="s">
        <v>48</v>
      </c>
      <c r="D23" s="327"/>
      <c r="E23" s="327"/>
      <c r="F23" s="327"/>
      <c r="G23" s="378"/>
      <c r="H23" s="339" t="str">
        <f>IF(入力!C8="","",入力!C8&amp;"　"&amp;入力!E8)</f>
        <v>鎌形　明男</v>
      </c>
      <c r="I23" s="340"/>
      <c r="J23" s="340"/>
      <c r="K23" s="340"/>
      <c r="L23" s="340"/>
      <c r="M23" s="340"/>
      <c r="N23" s="340"/>
      <c r="O23" s="340"/>
      <c r="P23" s="340"/>
      <c r="Q23" s="341"/>
      <c r="R23" s="327"/>
      <c r="S23" s="327"/>
      <c r="T23" s="379"/>
      <c r="U23" s="380"/>
      <c r="V23" s="381"/>
      <c r="W23" s="342"/>
      <c r="X23" s="342"/>
      <c r="Y23" s="342"/>
      <c r="Z23" s="352" t="str">
        <f>IF(入力!P8="","",入力!P8)</f>
        <v>香取市一之分目７５７－２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27"/>
      <c r="AV23" s="327"/>
      <c r="AW23" s="327"/>
      <c r="AX23" s="355" t="str">
        <f>IF(入力!AK8="","",入力!AK8)</f>
        <v>８３</v>
      </c>
      <c r="AY23" s="327"/>
      <c r="AZ23" s="327"/>
      <c r="BA23" s="327"/>
      <c r="BB23" s="19" t="s">
        <v>76</v>
      </c>
      <c r="BC23" s="327" t="str">
        <f>IF(入力!AP8="","",入力!AP8)</f>
        <v>３８６８</v>
      </c>
      <c r="BD23" s="327"/>
      <c r="BE23" s="327"/>
      <c r="BF23" s="351"/>
    </row>
    <row r="24" spans="3:58" ht="12" customHeight="1">
      <c r="C24" s="374" t="s">
        <v>77</v>
      </c>
      <c r="D24" s="375"/>
      <c r="E24" s="375"/>
      <c r="F24" s="375"/>
      <c r="G24" s="376"/>
      <c r="H24" s="371" t="str">
        <f>IF(入力!C9="","",入力!C9&amp;"　"&amp;入力!E9)</f>
        <v>ｶﾜｶﾐ　ｺｳｲﾁ</v>
      </c>
      <c r="I24" s="331"/>
      <c r="J24" s="331"/>
      <c r="K24" s="331"/>
      <c r="L24" s="331"/>
      <c r="M24" s="331"/>
      <c r="N24" s="331"/>
      <c r="O24" s="331"/>
      <c r="P24" s="331"/>
      <c r="Q24" s="344"/>
      <c r="R24" s="332" t="s">
        <v>45</v>
      </c>
      <c r="S24" s="331"/>
      <c r="T24" s="345">
        <f>IF(入力!AT9="","",入力!AT9)</f>
        <v>40</v>
      </c>
      <c r="U24" s="346"/>
      <c r="V24" s="347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２８６</v>
      </c>
      <c r="AC24" s="331"/>
      <c r="AD24" s="331"/>
      <c r="AE24" s="331"/>
      <c r="AF24" s="16" t="s">
        <v>73</v>
      </c>
      <c r="AG24" s="331" t="str">
        <f>IF(入力!W9="","",入力!W9)</f>
        <v>０６０１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4"/>
      <c r="AU24" s="332" t="s">
        <v>47</v>
      </c>
      <c r="AV24" s="331"/>
      <c r="AW24" s="331"/>
      <c r="AX24" s="17" t="s">
        <v>74</v>
      </c>
      <c r="AY24" s="331" t="str">
        <f>IF(入力!AL9="","",入力!AL9)</f>
        <v>０４７８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77" t="s">
        <v>78</v>
      </c>
      <c r="D25" s="327"/>
      <c r="E25" s="327"/>
      <c r="F25" s="327"/>
      <c r="G25" s="378"/>
      <c r="H25" s="339" t="str">
        <f>IF(入力!C10="","",入力!C10&amp;"　"&amp;入力!E10)</f>
        <v>川上　幸壱</v>
      </c>
      <c r="I25" s="340"/>
      <c r="J25" s="340"/>
      <c r="K25" s="340"/>
      <c r="L25" s="340"/>
      <c r="M25" s="340"/>
      <c r="N25" s="340"/>
      <c r="O25" s="340"/>
      <c r="P25" s="340"/>
      <c r="Q25" s="341"/>
      <c r="R25" s="327"/>
      <c r="S25" s="327"/>
      <c r="T25" s="379"/>
      <c r="U25" s="380"/>
      <c r="V25" s="381"/>
      <c r="W25" s="342"/>
      <c r="X25" s="342"/>
      <c r="Y25" s="342"/>
      <c r="Z25" s="352" t="str">
        <f>IF(入力!P10="","",入力!P10)</f>
        <v>香取郡東庄町笹川い１９７２－８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27"/>
      <c r="AV25" s="327"/>
      <c r="AW25" s="327"/>
      <c r="AX25" s="355" t="str">
        <f>IF(入力!AK10="","",入力!AK10)</f>
        <v>７９</v>
      </c>
      <c r="AY25" s="327"/>
      <c r="AZ25" s="327"/>
      <c r="BA25" s="327"/>
      <c r="BB25" s="19" t="s">
        <v>76</v>
      </c>
      <c r="BC25" s="327" t="str">
        <f>IF(入力!AP10="","",入力!AP10)</f>
        <v>９１８８</v>
      </c>
      <c r="BD25" s="327"/>
      <c r="BE25" s="327"/>
      <c r="BF25" s="351"/>
    </row>
    <row r="26" spans="3:58" ht="12" customHeight="1">
      <c r="C26" s="374" t="s">
        <v>71</v>
      </c>
      <c r="D26" s="375"/>
      <c r="E26" s="375"/>
      <c r="F26" s="375"/>
      <c r="G26" s="376"/>
      <c r="H26" s="371" t="str">
        <f>IF(入力!C11="","",入力!C11&amp;"　"&amp;入力!E11)</f>
        <v>ﾀｶﾊｼ　ﾁﾊﾙ</v>
      </c>
      <c r="I26" s="331"/>
      <c r="J26" s="331"/>
      <c r="K26" s="331"/>
      <c r="L26" s="331"/>
      <c r="M26" s="331"/>
      <c r="N26" s="331"/>
      <c r="O26" s="331"/>
      <c r="P26" s="331"/>
      <c r="Q26" s="344"/>
      <c r="R26" s="332" t="s">
        <v>45</v>
      </c>
      <c r="S26" s="331"/>
      <c r="T26" s="345">
        <f>IF(入力!AT11="","",入力!AT11)</f>
        <v>32</v>
      </c>
      <c r="U26" s="346"/>
      <c r="V26" s="347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２８９</v>
      </c>
      <c r="AC26" s="331"/>
      <c r="AD26" s="331"/>
      <c r="AE26" s="331"/>
      <c r="AF26" s="16" t="s">
        <v>73</v>
      </c>
      <c r="AG26" s="331" t="str">
        <f>IF(入力!W11="","",入力!W11)</f>
        <v>１７０７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4"/>
      <c r="AU26" s="332" t="s">
        <v>47</v>
      </c>
      <c r="AV26" s="331"/>
      <c r="AW26" s="331"/>
      <c r="AX26" s="17" t="s">
        <v>74</v>
      </c>
      <c r="AY26" s="331" t="str">
        <f>IF(入力!AL11="","",入力!AL11)</f>
        <v>０４７９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77" t="s">
        <v>79</v>
      </c>
      <c r="D27" s="327"/>
      <c r="E27" s="327"/>
      <c r="F27" s="327"/>
      <c r="G27" s="378"/>
      <c r="H27" s="339" t="str">
        <f>IF(入力!C12="","",入力!C12&amp;"　"&amp;入力!E12)</f>
        <v>高橋　千春</v>
      </c>
      <c r="I27" s="340"/>
      <c r="J27" s="340"/>
      <c r="K27" s="340"/>
      <c r="L27" s="340"/>
      <c r="M27" s="340"/>
      <c r="N27" s="340"/>
      <c r="O27" s="340"/>
      <c r="P27" s="340"/>
      <c r="Q27" s="341"/>
      <c r="R27" s="327"/>
      <c r="S27" s="327"/>
      <c r="T27" s="379"/>
      <c r="U27" s="380"/>
      <c r="V27" s="381"/>
      <c r="W27" s="342"/>
      <c r="X27" s="342"/>
      <c r="Y27" s="342"/>
      <c r="Z27" s="352" t="str">
        <f>IF(入力!P12="","",入力!P12)</f>
        <v>山武郡横芝光町新井２８３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27"/>
      <c r="AV27" s="327"/>
      <c r="AW27" s="327"/>
      <c r="AX27" s="355" t="str">
        <f>IF(入力!AK12="","",入力!AK12)</f>
        <v>８５</v>
      </c>
      <c r="AY27" s="327"/>
      <c r="AZ27" s="327"/>
      <c r="BA27" s="327"/>
      <c r="BB27" s="19" t="s">
        <v>76</v>
      </c>
      <c r="BC27" s="327" t="str">
        <f>IF(入力!AP12="","",入力!AP12)</f>
        <v>０４０８</v>
      </c>
      <c r="BD27" s="327"/>
      <c r="BE27" s="327"/>
      <c r="BF27" s="351"/>
    </row>
    <row r="28" spans="3:58" ht="12" customHeight="1">
      <c r="C28" s="374" t="s">
        <v>71</v>
      </c>
      <c r="D28" s="375"/>
      <c r="E28" s="375"/>
      <c r="F28" s="375"/>
      <c r="G28" s="376"/>
      <c r="H28" s="371" t="str">
        <f>IF(入力!C15="","",入力!C15&amp;"　"&amp;入力!E15)</f>
        <v>ﾊﾔｼ　ﾋﾛﾐ</v>
      </c>
      <c r="I28" s="331"/>
      <c r="J28" s="331"/>
      <c r="K28" s="331"/>
      <c r="L28" s="331"/>
      <c r="M28" s="331"/>
      <c r="N28" s="331"/>
      <c r="O28" s="331"/>
      <c r="P28" s="331"/>
      <c r="Q28" s="344"/>
      <c r="R28" s="332" t="s">
        <v>45</v>
      </c>
      <c r="S28" s="331"/>
      <c r="T28" s="345">
        <f>IF(入力!AT15="","",入力!AT15)</f>
        <v>41</v>
      </c>
      <c r="U28" s="346"/>
      <c r="V28" s="347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２８７</v>
      </c>
      <c r="AC28" s="331"/>
      <c r="AD28" s="331"/>
      <c r="AE28" s="331"/>
      <c r="AF28" s="16" t="s">
        <v>73</v>
      </c>
      <c r="AG28" s="331" t="str">
        <f>IF(入力!W15="","",入力!W15)</f>
        <v>０８２６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4"/>
      <c r="AU28" s="332" t="s">
        <v>47</v>
      </c>
      <c r="AV28" s="331"/>
      <c r="AW28" s="331"/>
      <c r="AX28" s="17" t="s">
        <v>74</v>
      </c>
      <c r="AY28" s="331" t="str">
        <f>IF(入力!AL15="","",入力!AL15)</f>
        <v>０４７８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72" t="s">
        <v>49</v>
      </c>
      <c r="D29" s="333"/>
      <c r="E29" s="333"/>
      <c r="F29" s="333"/>
      <c r="G29" s="373"/>
      <c r="H29" s="356" t="str">
        <f>IF(入力!C16="","",入力!C16&amp;"　"&amp;入力!E16)</f>
        <v>林　宏美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3"/>
      <c r="S29" s="333"/>
      <c r="T29" s="348"/>
      <c r="U29" s="349"/>
      <c r="V29" s="350"/>
      <c r="W29" s="343"/>
      <c r="X29" s="343"/>
      <c r="Y29" s="343"/>
      <c r="Z29" s="334" t="str">
        <f>IF(入力!P16="","",入力!P16)</f>
        <v>香取市石納１３５－１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５６</v>
      </c>
      <c r="AY29" s="333"/>
      <c r="AZ29" s="333"/>
      <c r="BA29" s="333"/>
      <c r="BB29" s="72" t="s">
        <v>76</v>
      </c>
      <c r="BC29" s="333" t="str">
        <f>IF(入力!AP16="","",入力!AP16)</f>
        <v>２２４７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ﾊﾔｼ　ﾏｲ
林　愛唯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香取市立北佐原小学校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513239538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153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ｵｵﾀｹ　ｻﾗ
大竹　咲良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香取市立北佐原小学校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51329544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156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ﾂﾎﾞｶﾜ　ﾚｲﾅ
坪川　麗菜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香取市立北佐原小学校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513239554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159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ｶﾜｶﾐ　ﾏﾋﾛ
川上　真優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5</v>
      </c>
      <c r="R40" s="300"/>
      <c r="S40" s="301"/>
      <c r="T40" s="305" t="str">
        <f>IF(入力!I31="","",入力!I31)</f>
        <v>東庄町立笹川小学校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511284115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161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ｵﾀﾞﾜﾗ　ｻｷ
小田原　咲稀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5</v>
      </c>
      <c r="R42" s="300"/>
      <c r="S42" s="301"/>
      <c r="T42" s="305" t="str">
        <f>IF(入力!I33="","",入力!I33)</f>
        <v>香取市立佐原小学校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511415498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140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ｼﾉﾂｶ　ｶﾎ
篠塚　果歩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5</v>
      </c>
      <c r="R44" s="300"/>
      <c r="S44" s="301"/>
      <c r="T44" s="305" t="str">
        <f>IF(入力!I35="","",入力!I35)</f>
        <v>香取市立佐原小学校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512392358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146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ｸﾘﾔﾏ　ﾐｽﾞｷ
栗山　瑞希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5</v>
      </c>
      <c r="R46" s="300"/>
      <c r="S46" s="301"/>
      <c r="T46" s="305" t="str">
        <f>IF(入力!I37="","",入力!I37)</f>
        <v>香取市立北佐原小学校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513987158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146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ｱｵｷ　ﾕｲ
青木　結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5</v>
      </c>
      <c r="R48" s="300"/>
      <c r="S48" s="301"/>
      <c r="T48" s="305" t="str">
        <f>IF(入力!I39="","",入力!I39)</f>
        <v>香取市立佐原小学校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514603729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146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9</v>
      </c>
      <c r="D50" s="288"/>
      <c r="E50" s="289"/>
      <c r="F50" s="293" t="str">
        <f>IF(入力!C42="","",入力!C41&amp;"　"&amp;入力!E41&amp;"
"&amp;入力!C42&amp;"　"&amp;入力!E42)</f>
        <v>ﾀｶﾊｼ　ｱｲﾘ
高橋　愛梨</v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>
        <f>IF(入力!G41="","",入力!G41)</f>
        <v>4</v>
      </c>
      <c r="R50" s="300"/>
      <c r="S50" s="301"/>
      <c r="T50" s="305" t="str">
        <f>IF(入力!I41="","",入力!I41)</f>
        <v>横芝光町立日吉小学校</v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>
        <f>IF(入力!M41="","",入力!M41)</f>
        <v>513239567</v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>
        <f>IF(入力!P41="","",入力!P41)</f>
        <v>139</v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10</v>
      </c>
      <c r="D52" s="288"/>
      <c r="E52" s="289"/>
      <c r="F52" s="293" t="str">
        <f>IF(入力!C44="","",入力!C43&amp;"　"&amp;入力!E43&amp;"
"&amp;入力!C44&amp;"　"&amp;入力!E44)</f>
        <v>ﾖｼｶﾜ　ﾙﾅ
吉川　琉菜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>
        <f>IF(入力!G43="","",入力!G43)</f>
        <v>4</v>
      </c>
      <c r="R52" s="300"/>
      <c r="S52" s="301"/>
      <c r="T52" s="305" t="str">
        <f>IF(入力!I43="","",入力!I43)</f>
        <v>香取市立津宮小学校</v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>
        <f>IF(入力!M43="","",入力!M43)</f>
        <v>513566185</v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>
        <f>IF(入力!P43="","",入力!P43)</f>
        <v>132</v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11</v>
      </c>
      <c r="D54" s="288"/>
      <c r="E54" s="289"/>
      <c r="F54" s="293" t="str">
        <f>IF(入力!C46="","",入力!C45&amp;"　"&amp;入力!E45&amp;"
"&amp;入力!C46&amp;"　"&amp;入力!E46)</f>
        <v>ｵｻﾞﾜ　ﾘﾉ
小澤　莉乃</v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>
        <f>IF(入力!G45="","",入力!G45)</f>
        <v>4</v>
      </c>
      <c r="R54" s="300"/>
      <c r="S54" s="301"/>
      <c r="T54" s="305" t="str">
        <f>IF(入力!I45="","",入力!I45)</f>
        <v>香取市立佐原小学校</v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>
        <f>IF(入力!M45="","",入力!M45)</f>
        <v>514391197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>
        <f>IF(入力!P45="","",入力!P45)</f>
        <v>136</v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>
        <f>IF(入力!B47="","",入力!B47)</f>
        <v>12</v>
      </c>
      <c r="D56" s="288"/>
      <c r="E56" s="289"/>
      <c r="F56" s="293" t="str">
        <f>IF(入力!C48="","",入力!C47&amp;"　"&amp;入力!E47&amp;"
"&amp;入力!C48&amp;"　"&amp;入力!E48)</f>
        <v>ﾀｹｳﾁ　ｱｲﾘ
竹内　愛裡</v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>
        <f>IF(入力!G47="","",入力!G47)</f>
        <v>4</v>
      </c>
      <c r="R56" s="300"/>
      <c r="S56" s="301"/>
      <c r="T56" s="305" t="str">
        <f>IF(入力!I47="","",入力!I47)</f>
        <v>香取市立香取小学校</v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>
        <f>IF(入力!M47="","",入力!M47)</f>
        <v>514391207</v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>
        <f>IF(入力!P47="","",入力!P47)</f>
        <v>147</v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佐原クラブ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430815302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鎌形　明男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507243709</v>
      </c>
      <c r="H7" s="277"/>
      <c r="I7" s="277"/>
      <c r="J7" s="277" t="str">
        <f>IF(入力!J7="","",入力!J7)</f>
        <v>018423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川上　幸壱</v>
      </c>
      <c r="D9" s="271"/>
      <c r="E9" s="271"/>
      <c r="F9" s="271"/>
      <c r="G9" s="277">
        <f>IF(入力!G9="","",入力!G9)</f>
        <v>510278993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高橋　千春</v>
      </c>
      <c r="D11" s="271"/>
      <c r="E11" s="271"/>
      <c r="F11" s="271"/>
      <c r="G11" s="277">
        <f>IF(入力!G11="","",入力!G11)</f>
        <v>513573754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林　宏美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林　宏美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香取市石納１３５－１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０４７８-５６-２２４７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090－4381－9743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林　愛唯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香取市立北佐原小学校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513239538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大竹　咲良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香取市立北佐原小学校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51329544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坪川　麗菜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香取市立北佐原小学校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513239554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川上　真優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東庄町立笹川小学校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511284115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小田原　咲稀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香取市立佐原小学校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511415498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篠塚　果歩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香取市立佐原小学校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512392358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栗山　瑞希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香取市立北佐原小学校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513987158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青木　結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香取市立佐原小学校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514603729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高橋　愛梨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横芝光町立日吉小学校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513239567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吉川　琉菜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香取市立津宮小学校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513566185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小澤　莉乃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香取市立佐原小学校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514391197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竹内　愛裡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香取市立香取小学校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514391207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13</v>
      </c>
      <c r="C49" s="270" t="str">
        <f>IF(入力!C50="","",入力!C50&amp;"　"&amp;入力!E50)</f>
        <v>伊藤　陽菜</v>
      </c>
      <c r="D49" s="271"/>
      <c r="E49" s="271"/>
      <c r="F49" s="271"/>
      <c r="G49" s="269">
        <f>IF(入力!G49="","",入力!G49)</f>
        <v>4</v>
      </c>
      <c r="H49" s="269" t="str">
        <f>IF(入力!H49="","",入力!H49)</f>
        <v/>
      </c>
      <c r="I49" s="269" t="str">
        <f>IF(入力!I49="","",入力!I49)</f>
        <v>香取市立香取小学校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514603772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>
        <f>IF(入力!B51="","",入力!B51)</f>
        <v>14</v>
      </c>
      <c r="C51" s="270" t="str">
        <f>IF(入力!C52="","",入力!C52&amp;"　"&amp;入力!E52)</f>
        <v>萩原　葵</v>
      </c>
      <c r="D51" s="271"/>
      <c r="E51" s="271"/>
      <c r="F51" s="271"/>
      <c r="G51" s="269">
        <f>IF(入力!G51="","",入力!G51)</f>
        <v>4</v>
      </c>
      <c r="H51" s="269" t="str">
        <f>IF(入力!H51="","",入力!H51)</f>
        <v/>
      </c>
      <c r="I51" s="269" t="str">
        <f>IF(入力!I51="","",入力!I51)</f>
        <v>潮来市立牛堀小学校</v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>
        <f>IF(入力!M51="","",入力!M51)</f>
        <v>514618687</v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佐原クラブ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430815302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鎌形　明男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507243709</v>
      </c>
      <c r="H7" s="277"/>
      <c r="I7" s="277"/>
      <c r="J7" s="277" t="str">
        <f>IF(入力!J7="","",入力!J7)</f>
        <v>018423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川上　幸壱</v>
      </c>
      <c r="D9" s="271"/>
      <c r="E9" s="271"/>
      <c r="F9" s="271"/>
      <c r="G9" s="277">
        <f>IF(入力!G9="","",入力!G9)</f>
        <v>510278993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高橋　千春</v>
      </c>
      <c r="D11" s="271"/>
      <c r="E11" s="271"/>
      <c r="F11" s="271"/>
      <c r="G11" s="277">
        <f>IF(入力!G11="","",入力!G11)</f>
        <v>513573754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林　宏美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林　宏美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香取市石納１３５－１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０４７８-５６-２２４７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090－4381－9743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林　愛唯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香取市立北佐原小学校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513239538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大竹　咲良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香取市立北佐原小学校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51329544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坪川　麗菜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香取市立北佐原小学校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513239554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川上　真優</v>
      </c>
      <c r="D31" s="271"/>
      <c r="E31" s="271"/>
      <c r="F31" s="271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東庄町立笹川小学校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511284115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小田原　咲稀</v>
      </c>
      <c r="D33" s="271"/>
      <c r="E33" s="271"/>
      <c r="F33" s="271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香取市立佐原小学校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511415498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篠塚　果歩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香取市立佐原小学校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512392358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栗山　瑞希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香取市立北佐原小学校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513987158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青木　結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香取市立佐原小学校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514603729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高橋　愛梨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横芝光町立日吉小学校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513239567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吉川　琉菜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香取市立津宮小学校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513566185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小澤　莉乃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香取市立佐原小学校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514391197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竹内　愛裡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香取市立香取小学校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514391207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13</v>
      </c>
      <c r="C49" s="270" t="str">
        <f>IF(入力!C50="","",入力!C50&amp;"　"&amp;入力!E50)</f>
        <v>伊藤　陽菜</v>
      </c>
      <c r="D49" s="271"/>
      <c r="E49" s="271"/>
      <c r="F49" s="271"/>
      <c r="G49" s="269">
        <f>IF(入力!G49="","",入力!G49)</f>
        <v>4</v>
      </c>
      <c r="H49" s="269" t="str">
        <f>IF(入力!H49="","",入力!H49)</f>
        <v/>
      </c>
      <c r="I49" s="269" t="str">
        <f>IF(入力!I49="","",入力!I49)</f>
        <v>香取市立香取小学校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514603772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>
        <f>IF(入力!B51="","",入力!B51)</f>
        <v>14</v>
      </c>
      <c r="C51" s="270" t="str">
        <f>IF(入力!C52="","",入力!C52&amp;"　"&amp;入力!E52)</f>
        <v>萩原　葵</v>
      </c>
      <c r="D51" s="271"/>
      <c r="E51" s="271"/>
      <c r="F51" s="271"/>
      <c r="G51" s="269">
        <f>IF(入力!G51="","",入力!G51)</f>
        <v>4</v>
      </c>
      <c r="H51" s="269" t="str">
        <f>IF(入力!H51="","",入力!H51)</f>
        <v/>
      </c>
      <c r="I51" s="269" t="str">
        <f>IF(入力!I51="","",入力!I51)</f>
        <v>潮来市立牛堀小学校</v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>
        <f>IF(入力!M51="","",入力!M51)</f>
        <v>514618687</v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14</v>
      </c>
      <c r="J5" s="449" t="str">
        <f>IF(入力!A55="","",入力!A55)</f>
        <v>合言葉は『１点を大切に！』
キャプテンの林愛唯がチームをまとめ、目の前のプレーを全力で自分達の出来る事をしっかりやり、勝利へ繋げ上位進出が目標。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２８６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林</v>
      </c>
      <c r="D22" s="33" t="str">
        <f>IF(入力!E16="","",入力!E16)</f>
        <v>宏美</v>
      </c>
      <c r="E22" s="33" t="str">
        <f>IF(入力!C15="","",入力!C15)</f>
        <v>ﾊﾔｼ</v>
      </c>
      <c r="F22" s="33" t="str">
        <f>IF(入力!E15="","",入力!E15)</f>
        <v>ﾋﾛﾐ</v>
      </c>
      <c r="G22" s="33"/>
      <c r="H22" s="33"/>
      <c r="I22" s="33"/>
      <c r="J22" s="33"/>
      <c r="K22" s="33"/>
      <c r="L22" s="33">
        <f>IF(入力!AT15="","",入力!AT15)</f>
        <v>41</v>
      </c>
      <c r="M22" s="33"/>
      <c r="N22" s="33" t="str">
        <f>IF(入力!C21="","",入力!C21)</f>
        <v>090</v>
      </c>
      <c r="O22" s="33">
        <f>IF(入力!E21="","",入力!E21)</f>
        <v>4381</v>
      </c>
      <c r="P22" s="33">
        <f>IF(入力!G21="","",入力!G21)</f>
        <v>9743</v>
      </c>
      <c r="Q22" s="33"/>
      <c r="R22" s="33" t="str">
        <f>IF(入力!R15="","",入力!R15)</f>
        <v>２８７</v>
      </c>
      <c r="S22" s="33" t="str">
        <f>IF(入力!W15="","",入力!W15)</f>
        <v>０８２６</v>
      </c>
      <c r="T22" s="33" t="str">
        <f>IF(入力!P16="","",入力!P16)</f>
        <v>香取市石納１３５－１</v>
      </c>
      <c r="U22" s="33" t="str">
        <f>IF(入力!AL15="","",入力!AL15)</f>
        <v>０４７８</v>
      </c>
      <c r="V22" s="33" t="str">
        <f>IF(入力!AK16="","",入力!AK16)</f>
        <v>５６</v>
      </c>
      <c r="W22" s="33" t="str">
        <f>IF(入力!AP16="","",入力!AP16)</f>
        <v>２２４７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林</v>
      </c>
      <c r="D23" s="33" t="str">
        <f>IF(入力!$E$14="","",入力!$E$14)</f>
        <v>宏美</v>
      </c>
      <c r="E23" s="33" t="str">
        <f>IF(入力!$C$13="","",入力!$C$13)</f>
        <v>ﾊﾔｼ</v>
      </c>
      <c r="F23" s="33" t="str">
        <f>IF(入力!$E$13="","",入力!$E$13)</f>
        <v>ﾋﾛﾐ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林</v>
      </c>
      <c r="D24" s="74" t="str">
        <f>VLOOKUP($B$51,$A$53:$F$352,4)</f>
        <v>愛唯</v>
      </c>
      <c r="E24" s="74" t="str">
        <f>VLOOKUP($B$51,$A$53:$F$352,5)</f>
        <v>ﾊﾔｼ</v>
      </c>
      <c r="F24" s="74" t="str">
        <f>VLOOKUP($B$51,$A$53:$F$352,6)</f>
        <v>ﾏｲ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林</v>
      </c>
      <c r="D53" s="33" t="str">
        <f>IF(入力!E26="","",入力!E26)</f>
        <v>愛唯</v>
      </c>
      <c r="E53" s="33" t="str">
        <f>IF(入力!C25="","",入力!C25)</f>
        <v>ﾊﾔｼ</v>
      </c>
      <c r="F53" s="33" t="str">
        <f>IF(入力!E25="","",入力!E25)</f>
        <v>ﾏｲ</v>
      </c>
      <c r="G53" s="33">
        <f>IF(入力!M25="","",入力!M25)</f>
        <v>513239538</v>
      </c>
      <c r="H53" s="33" t="str">
        <f>IF(入力!I25="","",入力!I25)</f>
        <v>香取市立北佐原小学校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大竹</v>
      </c>
      <c r="D54" s="33" t="str">
        <f>IF(入力!E28="","",入力!E28)</f>
        <v>咲良</v>
      </c>
      <c r="E54" s="33" t="str">
        <f>IF(入力!C27="","",入力!C27)</f>
        <v>ｵｵﾀｹ</v>
      </c>
      <c r="F54" s="33" t="str">
        <f>IF(入力!E27="","",入力!E27)</f>
        <v>ｻﾗ</v>
      </c>
      <c r="G54" s="33">
        <f>IF(入力!M27="","",入力!M27)</f>
        <v>51329544</v>
      </c>
      <c r="H54" s="33" t="str">
        <f>IF(入力!I27="","",入力!I27)</f>
        <v>香取市立北佐原小学校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坪川</v>
      </c>
      <c r="D55" s="33" t="str">
        <f>IF(入力!E30="","",入力!E30)</f>
        <v>麗菜</v>
      </c>
      <c r="E55" s="33" t="str">
        <f>IF(入力!C29="","",入力!C29)</f>
        <v>ﾂﾎﾞｶﾜ</v>
      </c>
      <c r="F55" s="33" t="str">
        <f>IF(入力!E29="","",入力!E29)</f>
        <v>ﾚｲﾅ</v>
      </c>
      <c r="G55" s="33">
        <f>IF(入力!M29="","",入力!M29)</f>
        <v>513239554</v>
      </c>
      <c r="H55" s="33" t="str">
        <f>IF(入力!I29="","",入力!I29)</f>
        <v>香取市立北佐原小学校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川上</v>
      </c>
      <c r="D56" s="33" t="str">
        <f>IF(入力!E32="","",入力!E32)</f>
        <v>真優</v>
      </c>
      <c r="E56" s="33" t="str">
        <f>IF(入力!C31="","",入力!C31)</f>
        <v>ｶﾜｶﾐ</v>
      </c>
      <c r="F56" s="33" t="str">
        <f>IF(入力!E31="","",入力!E31)</f>
        <v>ﾏﾋﾛ</v>
      </c>
      <c r="G56" s="33">
        <f>IF(入力!M31="","",入力!M31)</f>
        <v>511284115</v>
      </c>
      <c r="H56" s="33" t="str">
        <f>IF(入力!I31="","",入力!I31)</f>
        <v>東庄町立笹川小学校</v>
      </c>
      <c r="I56" s="33">
        <f>IF(入力!G31="","",入力!G31)</f>
        <v>5</v>
      </c>
      <c r="J56" s="33">
        <f>IF(入力!P31="","",入力!P31)</f>
        <v>161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小田原</v>
      </c>
      <c r="D57" s="33" t="str">
        <f>IF(入力!E34="","",入力!E34)</f>
        <v>咲稀</v>
      </c>
      <c r="E57" s="33" t="str">
        <f>IF(入力!C33="","",入力!C33)</f>
        <v>ｵﾀﾞﾜﾗ</v>
      </c>
      <c r="F57" s="33" t="str">
        <f>IF(入力!E33="","",入力!E33)</f>
        <v>ｻｷ</v>
      </c>
      <c r="G57" s="33">
        <f>IF(入力!M33="","",入力!M33)</f>
        <v>511415498</v>
      </c>
      <c r="H57" s="33" t="str">
        <f>IF(入力!I33="","",入力!I33)</f>
        <v>香取市立佐原小学校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篠塚</v>
      </c>
      <c r="D58" s="33" t="str">
        <f>IF(入力!E36="","",入力!E36)</f>
        <v>果歩</v>
      </c>
      <c r="E58" s="33" t="str">
        <f>IF(入力!C35="","",入力!C35)</f>
        <v>ｼﾉﾂｶ</v>
      </c>
      <c r="F58" s="33" t="str">
        <f>IF(入力!E35="","",入力!E35)</f>
        <v>ｶﾎ</v>
      </c>
      <c r="G58" s="33">
        <f>IF(入力!M35="","",入力!M35)</f>
        <v>512392358</v>
      </c>
      <c r="H58" s="33" t="str">
        <f>IF(入力!I35="","",入力!I35)</f>
        <v>香取市立佐原小学校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栗山</v>
      </c>
      <c r="D59" s="33" t="str">
        <f>IF(入力!E38="","",入力!E38)</f>
        <v>瑞希</v>
      </c>
      <c r="E59" s="33" t="str">
        <f>IF(入力!C37="","",入力!C37)</f>
        <v>ｸﾘﾔﾏ</v>
      </c>
      <c r="F59" s="33" t="str">
        <f>IF(入力!E37="","",入力!E37)</f>
        <v>ﾐｽﾞｷ</v>
      </c>
      <c r="G59" s="33">
        <f>IF(入力!M37="","",入力!M37)</f>
        <v>513987158</v>
      </c>
      <c r="H59" s="33" t="str">
        <f>IF(入力!I37="","",入力!I37)</f>
        <v>香取市立北佐原小学校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>結</v>
      </c>
      <c r="E60" s="33" t="str">
        <f>IF(入力!C39="","",入力!C39)</f>
        <v>ｱｵｷ</v>
      </c>
      <c r="F60" s="33" t="str">
        <f>IF(入力!E39="","",入力!E39)</f>
        <v>ﾕｲ</v>
      </c>
      <c r="G60" s="33">
        <f>IF(入力!M39="","",入力!M39)</f>
        <v>514603729</v>
      </c>
      <c r="H60" s="33" t="str">
        <f>IF(入力!I39="","",入力!I39)</f>
        <v>香取市立佐原小学校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愛梨</v>
      </c>
      <c r="E61" s="33" t="str">
        <f>IF(入力!C41="","",入力!C41)</f>
        <v>ﾀｶﾊｼ</v>
      </c>
      <c r="F61" s="33" t="str">
        <f>IF(入力!E41="","",入力!E41)</f>
        <v>ｱｲﾘ</v>
      </c>
      <c r="G61" s="33">
        <f>IF(入力!M41="","",入力!M41)</f>
        <v>513239567</v>
      </c>
      <c r="H61" s="33" t="str">
        <f>IF(入力!I41="","",入力!I41)</f>
        <v>横芝光町立日吉小学校</v>
      </c>
      <c r="I61" s="33">
        <f>IF(入力!G41="","",入力!G41)</f>
        <v>4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吉川</v>
      </c>
      <c r="D62" s="33" t="str">
        <f>IF(入力!E44="","",入力!E44)</f>
        <v>琉菜</v>
      </c>
      <c r="E62" s="33" t="str">
        <f>IF(入力!C43="","",入力!C43)</f>
        <v>ﾖｼｶﾜ</v>
      </c>
      <c r="F62" s="33" t="str">
        <f>IF(入力!E43="","",入力!E43)</f>
        <v>ﾙﾅ</v>
      </c>
      <c r="G62" s="33">
        <f>IF(入力!M43="","",入力!M43)</f>
        <v>513566185</v>
      </c>
      <c r="H62" s="33" t="str">
        <f>IF(入力!I43="","",入力!I43)</f>
        <v>香取市立津宮小学校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小澤</v>
      </c>
      <c r="D63" s="33" t="str">
        <f>IF(入力!E46="","",入力!E46)</f>
        <v>莉乃</v>
      </c>
      <c r="E63" s="33" t="str">
        <f>IF(入力!C45="","",入力!C45)</f>
        <v>ｵｻﾞﾜ</v>
      </c>
      <c r="F63" s="33" t="str">
        <f>IF(入力!E45="","",入力!E45)</f>
        <v>ﾘﾉ</v>
      </c>
      <c r="G63" s="33">
        <f>IF(入力!M45="","",入力!M45)</f>
        <v>514391197</v>
      </c>
      <c r="H63" s="33" t="str">
        <f>IF(入力!I45="","",入力!I45)</f>
        <v>香取市立佐原小学校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竹内</v>
      </c>
      <c r="D64" s="33" t="str">
        <f>IF(入力!E48="","",入力!E48)</f>
        <v>愛裡</v>
      </c>
      <c r="E64" s="33" t="str">
        <f>IF(入力!C47="","",入力!C47)</f>
        <v>ﾀｹｳﾁ</v>
      </c>
      <c r="F64" s="33" t="str">
        <f>IF(入力!E47="","",入力!E47)</f>
        <v>ｱｲﾘ</v>
      </c>
      <c r="G64" s="33">
        <f>IF(入力!M47="","",入力!M47)</f>
        <v>514391207</v>
      </c>
      <c r="H64" s="33" t="str">
        <f>IF(入力!I47="","",入力!I47)</f>
        <v>香取市立香取小学校</v>
      </c>
      <c r="I64" s="33">
        <f>IF(入力!G47="","",入力!G47)</f>
        <v>4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伊藤</v>
      </c>
      <c r="D65" s="33" t="str">
        <f>IF(入力!E50="","",入力!E50)</f>
        <v>陽菜</v>
      </c>
      <c r="E65" s="33" t="str">
        <f>IF(入力!C49="","",入力!C49)</f>
        <v>ｲﾄｳ</v>
      </c>
      <c r="F65" s="33" t="str">
        <f>IF(入力!E49="","",入力!E49)</f>
        <v>ﾊﾙﾅ</v>
      </c>
      <c r="G65" s="33">
        <f>IF(入力!M49="","",入力!M49)</f>
        <v>514603772</v>
      </c>
      <c r="H65" s="33" t="str">
        <f>IF(入力!I49="","",入力!I49)</f>
        <v>香取市立香取小学校</v>
      </c>
      <c r="I65" s="33">
        <f>IF(入力!G49="","",入力!G49)</f>
        <v>4</v>
      </c>
      <c r="J65" s="33">
        <f>IF(入力!P49="","",入力!P49)</f>
        <v>138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萩原</v>
      </c>
      <c r="D66" s="33" t="str">
        <f>IF(入力!E52="","",入力!E52)</f>
        <v>葵</v>
      </c>
      <c r="E66" s="33" t="str">
        <f>IF(入力!C51="","",入力!C51)</f>
        <v>ﾊｷﾞﾜﾗ</v>
      </c>
      <c r="F66" s="33" t="str">
        <f>IF(入力!E51="","",入力!E51)</f>
        <v>ｱｵｲ</v>
      </c>
      <c r="G66" s="33">
        <f>IF(入力!M51="","",入力!M51)</f>
        <v>514618687</v>
      </c>
      <c r="H66" s="33" t="str">
        <f>IF(入力!I51="","",入力!I51)</f>
        <v>潮来市立牛堀小学校</v>
      </c>
      <c r="I66" s="33">
        <f>IF(入力!G51="","",入力!G51)</f>
        <v>4</v>
      </c>
      <c r="J66" s="33">
        <f>IF(入力!P51="","",入力!P51)</f>
        <v>130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2016-09-23T15:03:50Z</dcterms:modified>
</cp:coreProperties>
</file>