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lockStructure="1"/>
  <bookViews>
    <workbookView xWindow="600" yWindow="30" windowWidth="15600" windowHeight="805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<sst xmlns="http://schemas.openxmlformats.org/spreadsheetml/2006/main" count="414" uniqueCount="284">
  <si>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</si>
  <si>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</si>
  <si>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</si>
  <si>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</si>
  <si>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</si>
  <si>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</si>
  <si>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</si>
  <si>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</si>
  <si>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</si>
  <si>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</si>
  <si>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</si>
  <si>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</si>
  <si>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</si>
  <si>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</si>
  <si>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</si>
  <si>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</si>
  <si>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</si>
  <si>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</si>
  <si>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</si>
  <si>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</si>
  <si>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</si>
  <si>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</si>
  <si>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</si>
  <si>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</si>
  <si>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</si>
  <si>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</si>
  <si>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</si>
  <si>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</si>
  <si>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</si>
  <si>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</si>
  <si>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</si>
  <si>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</si>
  <si>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</si>
  <si>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</si>
  <si>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</si>
  <si>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</si>
  <si>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</si>
  <si>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</si>
  <si>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</si>
  <si>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</si>
  <si>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</si>
  <si>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</si>
  <si>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</si>
  <si>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</si>
  <si>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</si>
  <si>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</si>
  <si>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</si>
  <si>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</si>
  <si>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</si>
  <si>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</si>
  <si>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</si>
  <si>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</si>
  <si>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</si>
  <si>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</si>
  <si>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</si>
  <si>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</si>
  <si>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</si>
  <si>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</si>
  <si>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</si>
  <si>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</si>
  <si>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</si>
  <si>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</si>
  <si>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</si>
  <si>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</si>
  <si>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</si>
  <si>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</si>
  <si>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</si>
  <si>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</si>
  <si>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</si>
  <si>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</si>
  <si>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</si>
  <si>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</si>
  <si>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</si>
  <si>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</si>
  <si>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</si>
  <si>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</si>
  <si>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</si>
  <si>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</si>
  <si>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</si>
  <si>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</si>
  <si>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</si>
  <si>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</si>
  <si>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</si>
  <si>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</si>
  <si>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</si>
  <si>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</si>
  <si>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</si>
  <si>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</si>
  <si>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</si>
  <si>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</si>
  <si>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</si>
  <si>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</si>
  <si>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</si>
  <si>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</si>
  <si>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</si>
  <si>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</si>
  <si>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</si>
  <si>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</si>
  <si>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</si>
  <si>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</si>
  <si>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</si>
  <si>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</si>
  <si>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</si>
  <si>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</si>
  <si>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</si>
  <si>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</si>
  <si>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</si>
  <si>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</si>
  <si>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</si>
  <si>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</si>
  <si>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</si>
  <si>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</si>
  <si>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</si>
  <si>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</si>
  <si>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</si>
  <si>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</si>
  <si>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</si>
  <si>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</si>
  <si>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</si>
  <si>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</si>
  <si>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</si>
  <si>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</si>
  <si>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</si>
  <si>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</si>
  <si>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</si>
  <si>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</si>
  <si>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</si>
  <si>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</si>
  <si>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</si>
  <si>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</si>
  <si>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</si>
  <si>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</si>
  <si>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</si>
  <si>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</si>
  <si>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</si>
  <si>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</si>
  <si>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</si>
  <si>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</si>
  <si>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</si>
  <si>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</si>
  <si>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</si>
  <si>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</si>
  <si>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</si>
  <si>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</si>
  <si>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</si>
  <si>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</si>
  <si>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</si>
  <si>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</si>
  <si>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</si>
  <si>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</si>
  <si>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</si>
  <si>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</si>
  <si>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</si>
  <si>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</si>
  <si>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</si>
  <si>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</si>
  <si>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</si>
  <si>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</si>
  <si>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</si>
  <si>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</si>
  <si>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</si>
  <si>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</si>
  <si>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</si>
  <si>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</si>
  <si>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</si>
  <si>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</si>
  <si>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</si>
  <si>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</si>
  <si>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</si>
  <si>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</si>
  <si>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</si>
  <si>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</si>
  <si>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</si>
  <si>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</si>
  <si>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</si>
  <si>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</si>
  <si>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</si>
  <si>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</si>
  <si>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</si>
  <si>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</si>
  <si>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</si>
  <si>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</si>
  <si>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</si>
  <si>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</si>
  <si>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</si>
  <si>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</si>
  <si>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</si>
  <si>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</si>
  <si>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</si>
  <si>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</si>
  <si>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</si>
  <si>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</si>
  <si>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</si>
  <si>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</si>
  <si>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</si>
  <si>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</si>
  <si>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</si>
  <si>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</si>
  <si>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</si>
  <si>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</si>
  <si>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Futures</t>
    <phoneticPr fontId="2"/>
  </si>
  <si>
    <t>旭市</t>
    <rPh sb="0" eb="2">
      <t>アサヒシ</t>
    </rPh>
    <phoneticPr fontId="2"/>
  </si>
  <si>
    <t>総武本</t>
    <rPh sb="0" eb="2">
      <t>ソウブ</t>
    </rPh>
    <rPh sb="2" eb="3">
      <t>ホン</t>
    </rPh>
    <phoneticPr fontId="2"/>
  </si>
  <si>
    <t>旭</t>
    <rPh sb="0" eb="1">
      <t>アサヒ</t>
    </rPh>
    <phoneticPr fontId="2"/>
  </si>
  <si>
    <t>加瀬</t>
    <rPh sb="0" eb="2">
      <t>カセ</t>
    </rPh>
    <phoneticPr fontId="2"/>
  </si>
  <si>
    <t>香織</t>
    <rPh sb="0" eb="2">
      <t>カオリ</t>
    </rPh>
    <phoneticPr fontId="2"/>
  </si>
  <si>
    <t>カオリ</t>
    <phoneticPr fontId="2"/>
  </si>
  <si>
    <t>カセ</t>
    <phoneticPr fontId="2"/>
  </si>
  <si>
    <t>２８９</t>
    <phoneticPr fontId="2"/>
  </si>
  <si>
    <t>２６１３</t>
    <phoneticPr fontId="2"/>
  </si>
  <si>
    <t>旭市後草２２６２</t>
    <rPh sb="0" eb="2">
      <t>アサヒシ</t>
    </rPh>
    <rPh sb="2" eb="3">
      <t>ウシ</t>
    </rPh>
    <rPh sb="3" eb="4">
      <t>クサ</t>
    </rPh>
    <phoneticPr fontId="2"/>
  </si>
  <si>
    <t>須合</t>
    <rPh sb="0" eb="2">
      <t>スゴウ</t>
    </rPh>
    <phoneticPr fontId="2"/>
  </si>
  <si>
    <t>陽香</t>
    <rPh sb="0" eb="1">
      <t>ヨウ</t>
    </rPh>
    <rPh sb="1" eb="2">
      <t>カ</t>
    </rPh>
    <phoneticPr fontId="2"/>
  </si>
  <si>
    <t>スゴウ</t>
    <phoneticPr fontId="2"/>
  </si>
  <si>
    <t>ハルカ</t>
    <phoneticPr fontId="2"/>
  </si>
  <si>
    <t>匝瑳市立八日市場小学校</t>
    <rPh sb="0" eb="4">
      <t>ソウサシリツ</t>
    </rPh>
    <rPh sb="4" eb="8">
      <t>ヨウカイチバ</t>
    </rPh>
    <rPh sb="8" eb="11">
      <t>ショウガッコウ</t>
    </rPh>
    <phoneticPr fontId="2"/>
  </si>
  <si>
    <t>越川</t>
    <rPh sb="0" eb="2">
      <t>コシカワ</t>
    </rPh>
    <phoneticPr fontId="2"/>
  </si>
  <si>
    <t>柚梨</t>
    <rPh sb="0" eb="1">
      <t>ユ</t>
    </rPh>
    <rPh sb="1" eb="2">
      <t>ナシ</t>
    </rPh>
    <phoneticPr fontId="2"/>
  </si>
  <si>
    <t>コシカワ</t>
    <phoneticPr fontId="2"/>
  </si>
  <si>
    <t>ユリン</t>
    <phoneticPr fontId="2"/>
  </si>
  <si>
    <t>旭市立滝郷小学校</t>
    <rPh sb="0" eb="3">
      <t>アサヒシリツ</t>
    </rPh>
    <rPh sb="3" eb="4">
      <t>タキ</t>
    </rPh>
    <rPh sb="4" eb="5">
      <t>サト</t>
    </rPh>
    <rPh sb="5" eb="8">
      <t>ショウガッコウ</t>
    </rPh>
    <phoneticPr fontId="2"/>
  </si>
  <si>
    <t>越智</t>
    <rPh sb="0" eb="2">
      <t>オチ</t>
    </rPh>
    <phoneticPr fontId="2"/>
  </si>
  <si>
    <t>葉月</t>
    <rPh sb="0" eb="2">
      <t>ハツキ</t>
    </rPh>
    <phoneticPr fontId="2"/>
  </si>
  <si>
    <t>オチ</t>
    <phoneticPr fontId="2"/>
  </si>
  <si>
    <t>ハヅキ</t>
    <phoneticPr fontId="2"/>
  </si>
  <si>
    <t>旭市立干潟小学校</t>
    <rPh sb="0" eb="3">
      <t>アサヒシリツ</t>
    </rPh>
    <rPh sb="3" eb="5">
      <t>ヒカタ</t>
    </rPh>
    <rPh sb="5" eb="8">
      <t>ショウガッコウ</t>
    </rPh>
    <phoneticPr fontId="2"/>
  </si>
  <si>
    <t>平山</t>
    <rPh sb="0" eb="2">
      <t>ヒラヤマ</t>
    </rPh>
    <phoneticPr fontId="2"/>
  </si>
  <si>
    <t>琴望</t>
    <rPh sb="0" eb="1">
      <t>コト</t>
    </rPh>
    <rPh sb="1" eb="2">
      <t>ノゾミ</t>
    </rPh>
    <phoneticPr fontId="2"/>
  </si>
  <si>
    <t>コトミ</t>
    <phoneticPr fontId="2"/>
  </si>
  <si>
    <t>旭市立豊畑小学校</t>
    <rPh sb="0" eb="3">
      <t>アサヒシリツ</t>
    </rPh>
    <rPh sb="3" eb="4">
      <t>トヨ</t>
    </rPh>
    <rPh sb="4" eb="5">
      <t>ハタ</t>
    </rPh>
    <rPh sb="5" eb="8">
      <t>ショウガッコウ</t>
    </rPh>
    <phoneticPr fontId="2"/>
  </si>
  <si>
    <t>080</t>
    <phoneticPr fontId="2"/>
  </si>
  <si>
    <t>①</t>
    <phoneticPr fontId="2"/>
  </si>
  <si>
    <t>矢口</t>
    <rPh sb="0" eb="2">
      <t>ヤグチ</t>
    </rPh>
    <phoneticPr fontId="2"/>
  </si>
  <si>
    <t>真哉</t>
    <rPh sb="0" eb="1">
      <t>マ</t>
    </rPh>
    <rPh sb="1" eb="2">
      <t>ヤ</t>
    </rPh>
    <phoneticPr fontId="2"/>
  </si>
  <si>
    <t>ヤグチ</t>
    <phoneticPr fontId="2"/>
  </si>
  <si>
    <t>マサヤ</t>
    <phoneticPr fontId="2"/>
  </si>
  <si>
    <t>平山</t>
    <rPh sb="0" eb="2">
      <t>ヒラヤマ</t>
    </rPh>
    <phoneticPr fontId="2"/>
  </si>
  <si>
    <t>友子</t>
    <rPh sb="0" eb="2">
      <t>ユウコ</t>
    </rPh>
    <phoneticPr fontId="2"/>
  </si>
  <si>
    <t>ヒラヤマ</t>
    <phoneticPr fontId="2"/>
  </si>
  <si>
    <t>ユウコ</t>
    <phoneticPr fontId="2"/>
  </si>
  <si>
    <t>神栖市須田小学校</t>
    <rPh sb="0" eb="3">
      <t>カミスシ</t>
    </rPh>
    <rPh sb="3" eb="5">
      <t>スダ</t>
    </rPh>
    <rPh sb="5" eb="8">
      <t>ショウガッコウ</t>
    </rPh>
    <phoneticPr fontId="2"/>
  </si>
  <si>
    <t>匝瑳市立栄小学校</t>
    <rPh sb="0" eb="2">
      <t>ソウサ</t>
    </rPh>
    <rPh sb="2" eb="4">
      <t>シリツ</t>
    </rPh>
    <rPh sb="4" eb="5">
      <t>サカエ</t>
    </rPh>
    <rPh sb="5" eb="8">
      <t>ショウガッコウ</t>
    </rPh>
    <phoneticPr fontId="2"/>
  </si>
  <si>
    <t>東庄町立石出小学校</t>
    <rPh sb="0" eb="2">
      <t>トウノショウ</t>
    </rPh>
    <rPh sb="2" eb="4">
      <t>チョウリツ</t>
    </rPh>
    <rPh sb="4" eb="6">
      <t>イシデ</t>
    </rPh>
    <rPh sb="6" eb="9">
      <t>ショウガッコウ</t>
    </rPh>
    <phoneticPr fontId="2"/>
  </si>
  <si>
    <t>289</t>
    <phoneticPr fontId="2"/>
  </si>
  <si>
    <t>2613</t>
    <phoneticPr fontId="2"/>
  </si>
  <si>
    <t>０８０</t>
    <phoneticPr fontId="2"/>
  </si>
  <si>
    <t>６５４４</t>
    <phoneticPr fontId="2"/>
  </si>
  <si>
    <t>４７３５</t>
    <phoneticPr fontId="2"/>
  </si>
  <si>
    <t>フューチャーズ</t>
    <phoneticPr fontId="2"/>
  </si>
  <si>
    <t>元気に明るく日々練習しています。みんなで拾ってみんなで攻める！全員の力で目標であるベスト8目指して頑張ります。</t>
    <rPh sb="0" eb="2">
      <t>ゲンキ</t>
    </rPh>
    <rPh sb="3" eb="4">
      <t>アカ</t>
    </rPh>
    <rPh sb="6" eb="8">
      <t>ヒビ</t>
    </rPh>
    <rPh sb="8" eb="10">
      <t>レンシュウ</t>
    </rPh>
    <rPh sb="20" eb="21">
      <t>ヒロ</t>
    </rPh>
    <rPh sb="27" eb="28">
      <t>セ</t>
    </rPh>
    <rPh sb="31" eb="33">
      <t>ゼンイン</t>
    </rPh>
    <rPh sb="34" eb="35">
      <t>チカラ</t>
    </rPh>
    <rPh sb="36" eb="38">
      <t>モクヒョウ</t>
    </rPh>
    <rPh sb="45" eb="47">
      <t>メザ</t>
    </rPh>
    <rPh sb="49" eb="51">
      <t>ガンバ</t>
    </rPh>
    <phoneticPr fontId="2"/>
  </si>
  <si>
    <t>ヒラヤマ</t>
    <phoneticPr fontId="2"/>
  </si>
  <si>
    <t>冨沢</t>
    <rPh sb="0" eb="2">
      <t>トミサワ</t>
    </rPh>
    <phoneticPr fontId="2"/>
  </si>
  <si>
    <t>歩未</t>
    <rPh sb="0" eb="1">
      <t>アユミ</t>
    </rPh>
    <rPh sb="1" eb="2">
      <t>ミ</t>
    </rPh>
    <phoneticPr fontId="2"/>
  </si>
  <si>
    <t>トミザワ</t>
    <phoneticPr fontId="2"/>
  </si>
  <si>
    <t>アユミ</t>
    <phoneticPr fontId="2"/>
  </si>
  <si>
    <t>旭市立嚶鳴小学校</t>
    <rPh sb="0" eb="3">
      <t>アサヒシリツ</t>
    </rPh>
    <rPh sb="3" eb="5">
      <t>オウメイ</t>
    </rPh>
    <rPh sb="5" eb="8">
      <t>ショウガッコウ</t>
    </rPh>
    <phoneticPr fontId="2"/>
  </si>
  <si>
    <t>石毛</t>
    <rPh sb="0" eb="2">
      <t>イシゲ</t>
    </rPh>
    <phoneticPr fontId="2"/>
  </si>
  <si>
    <t>梓</t>
    <rPh sb="0" eb="1">
      <t>アズサ</t>
    </rPh>
    <phoneticPr fontId="2"/>
  </si>
  <si>
    <t>イシゲ</t>
    <phoneticPr fontId="2"/>
  </si>
  <si>
    <t>アズサ</t>
    <phoneticPr fontId="2"/>
  </si>
  <si>
    <t>林</t>
    <rPh sb="0" eb="1">
      <t>ハヤシ</t>
    </rPh>
    <phoneticPr fontId="2"/>
  </si>
  <si>
    <t>美樹</t>
    <rPh sb="0" eb="2">
      <t>ミキ</t>
    </rPh>
    <phoneticPr fontId="2"/>
  </si>
  <si>
    <t>ハヤシ</t>
    <phoneticPr fontId="2"/>
  </si>
  <si>
    <t>ミキ</t>
    <phoneticPr fontId="2"/>
  </si>
  <si>
    <t>伊能</t>
    <rPh sb="0" eb="2">
      <t>イノウ</t>
    </rPh>
    <phoneticPr fontId="2"/>
  </si>
  <si>
    <t>瑠里</t>
    <rPh sb="0" eb="1">
      <t>リュウ</t>
    </rPh>
    <rPh sb="1" eb="2">
      <t>リ</t>
    </rPh>
    <phoneticPr fontId="2"/>
  </si>
  <si>
    <t>イノウ</t>
    <phoneticPr fontId="2"/>
  </si>
  <si>
    <t>ルリ</t>
    <phoneticPr fontId="2"/>
  </si>
  <si>
    <t>椎名</t>
    <rPh sb="0" eb="2">
      <t>シイナ</t>
    </rPh>
    <phoneticPr fontId="2"/>
  </si>
  <si>
    <t>瑞希</t>
    <rPh sb="0" eb="2">
      <t>ミズキ</t>
    </rPh>
    <phoneticPr fontId="2"/>
  </si>
  <si>
    <t>シイナ</t>
    <phoneticPr fontId="2"/>
  </si>
  <si>
    <t>ミズキ</t>
    <phoneticPr fontId="2"/>
  </si>
  <si>
    <t>竹中</t>
    <rPh sb="0" eb="2">
      <t>タケナカ</t>
    </rPh>
    <phoneticPr fontId="2"/>
  </si>
  <si>
    <t>桃</t>
    <rPh sb="0" eb="1">
      <t>モモ</t>
    </rPh>
    <phoneticPr fontId="2"/>
  </si>
  <si>
    <t>タケナカ</t>
    <phoneticPr fontId="2"/>
  </si>
  <si>
    <t>モモ</t>
    <phoneticPr fontId="2"/>
  </si>
  <si>
    <t>越川</t>
    <rPh sb="0" eb="2">
      <t>コシカワ</t>
    </rPh>
    <phoneticPr fontId="2"/>
  </si>
  <si>
    <t>花梨</t>
    <rPh sb="0" eb="2">
      <t>カリン</t>
    </rPh>
    <phoneticPr fontId="2"/>
  </si>
  <si>
    <t>コシカワ</t>
    <phoneticPr fontId="2"/>
  </si>
  <si>
    <t>カリン</t>
    <phoneticPr fontId="2"/>
  </si>
  <si>
    <t>飯島</t>
    <rPh sb="0" eb="2">
      <t>イイジマ</t>
    </rPh>
    <phoneticPr fontId="2"/>
  </si>
  <si>
    <t>りい那</t>
    <rPh sb="2" eb="3">
      <t>ナ</t>
    </rPh>
    <phoneticPr fontId="2"/>
  </si>
  <si>
    <t>イイジマ</t>
    <phoneticPr fontId="2"/>
  </si>
  <si>
    <t>リイナ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</si>
</sst>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B29" zoomScaleNormal="100" workbookViewId="0">
      <selection activeCell="M49" sqref="M49:O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 t="s">
        <v>248</v>
      </c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5" t="s">
        <v>159</v>
      </c>
      <c r="K3" s="246"/>
      <c r="L3" s="246"/>
      <c r="M3" s="246"/>
      <c r="N3" s="246"/>
      <c r="O3" s="247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432918111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5"/>
      <c r="K5" s="225"/>
      <c r="L5" s="225"/>
      <c r="M5" s="225"/>
      <c r="N5" s="225"/>
      <c r="O5" s="225"/>
      <c r="P5" s="192" t="s">
        <v>202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206</v>
      </c>
      <c r="F7" s="135"/>
      <c r="G7" s="227">
        <v>509038044</v>
      </c>
      <c r="H7" s="227"/>
      <c r="I7" s="227"/>
      <c r="J7" s="227"/>
      <c r="K7" s="227"/>
      <c r="L7" s="227"/>
      <c r="M7" s="227"/>
      <c r="N7" s="227"/>
      <c r="O7" s="227"/>
      <c r="P7" s="199" t="s">
        <v>72</v>
      </c>
      <c r="Q7" s="200"/>
      <c r="R7" s="168" t="s">
        <v>243</v>
      </c>
      <c r="S7" s="168"/>
      <c r="T7" s="168"/>
      <c r="U7" s="168"/>
      <c r="V7" s="50" t="s">
        <v>73</v>
      </c>
      <c r="W7" s="158" t="s">
        <v>244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245</v>
      </c>
      <c r="AM7" s="83"/>
      <c r="AN7" s="83"/>
      <c r="AO7" s="83"/>
      <c r="AP7" s="83"/>
      <c r="AQ7" s="83"/>
      <c r="AR7" s="83"/>
      <c r="AS7" s="59" t="s">
        <v>75</v>
      </c>
      <c r="AT7" s="77">
        <v>21</v>
      </c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210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246</v>
      </c>
      <c r="AL8" s="85"/>
      <c r="AM8" s="85"/>
      <c r="AN8" s="85"/>
      <c r="AO8" s="60" t="s">
        <v>76</v>
      </c>
      <c r="AP8" s="85" t="s">
        <v>247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234</v>
      </c>
      <c r="D9" s="133"/>
      <c r="E9" s="134" t="s">
        <v>235</v>
      </c>
      <c r="F9" s="135"/>
      <c r="G9" s="227">
        <v>516224408</v>
      </c>
      <c r="H9" s="227"/>
      <c r="I9" s="227"/>
      <c r="J9" s="227"/>
      <c r="K9" s="227"/>
      <c r="L9" s="227"/>
      <c r="M9" s="227"/>
      <c r="N9" s="227"/>
      <c r="O9" s="227"/>
      <c r="P9" s="199" t="s">
        <v>72</v>
      </c>
      <c r="Q9" s="200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6"/>
      <c r="C10" s="136" t="s">
        <v>232</v>
      </c>
      <c r="D10" s="137"/>
      <c r="E10" s="138" t="s">
        <v>233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238</v>
      </c>
      <c r="D11" s="133"/>
      <c r="E11" s="134" t="s">
        <v>239</v>
      </c>
      <c r="F11" s="135"/>
      <c r="G11" s="227">
        <v>504213667</v>
      </c>
      <c r="H11" s="227"/>
      <c r="I11" s="227"/>
      <c r="J11" s="227"/>
      <c r="K11" s="227"/>
      <c r="L11" s="227"/>
      <c r="M11" s="227">
        <v>332166</v>
      </c>
      <c r="N11" s="227"/>
      <c r="O11" s="227"/>
      <c r="P11" s="199" t="s">
        <v>72</v>
      </c>
      <c r="Q11" s="200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36" t="s">
        <v>236</v>
      </c>
      <c r="D12" s="137"/>
      <c r="E12" s="138" t="s">
        <v>237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8"/>
      <c r="D14" s="137"/>
      <c r="E14" s="137"/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6"/>
      <c r="C15" s="132" t="s">
        <v>207</v>
      </c>
      <c r="D15" s="133"/>
      <c r="E15" s="134" t="s">
        <v>206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199" t="s">
        <v>72</v>
      </c>
      <c r="Q15" s="200"/>
      <c r="R15" s="168" t="s">
        <v>208</v>
      </c>
      <c r="S15" s="168"/>
      <c r="T15" s="168"/>
      <c r="U15" s="168"/>
      <c r="V15" s="49" t="s">
        <v>73</v>
      </c>
      <c r="W15" s="158" t="s">
        <v>209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/>
      <c r="AM15" s="83"/>
      <c r="AN15" s="83"/>
      <c r="AO15" s="83"/>
      <c r="AP15" s="83"/>
      <c r="AQ15" s="83"/>
      <c r="AR15" s="83"/>
      <c r="AS15" s="59" t="s">
        <v>194</v>
      </c>
      <c r="AT15" s="78">
        <v>21</v>
      </c>
    </row>
    <row r="16" spans="1:51" ht="18" customHeight="1">
      <c r="A16" s="96"/>
      <c r="B16" s="166"/>
      <c r="C16" s="136" t="s">
        <v>204</v>
      </c>
      <c r="D16" s="137"/>
      <c r="E16" s="138" t="s">
        <v>205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210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/>
      <c r="AL16" s="85"/>
      <c r="AM16" s="85"/>
      <c r="AN16" s="85"/>
      <c r="AO16" s="60" t="s">
        <v>195</v>
      </c>
      <c r="AP16" s="85"/>
      <c r="AQ16" s="85"/>
      <c r="AR16" s="85"/>
      <c r="AS16" s="86"/>
      <c r="AT16" s="78"/>
    </row>
    <row r="17" spans="1:46">
      <c r="A17" s="96" t="s">
        <v>6</v>
      </c>
      <c r="B17" s="166"/>
      <c r="C17" s="219" t="str">
        <f>IF(P16="","",P16)</f>
        <v>旭市後草２２６２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9" t="str">
        <f>IF(AL15="","",AL15&amp;"-"&amp;AK16&amp;"-"&amp;AP16)</f>
        <v/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1" t="s">
        <v>230</v>
      </c>
      <c r="D21" s="233"/>
      <c r="E21" s="233">
        <v>6544</v>
      </c>
      <c r="F21" s="233"/>
      <c r="G21" s="233">
        <v>4735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4" t="s">
        <v>231</v>
      </c>
      <c r="C25" s="132" t="s">
        <v>213</v>
      </c>
      <c r="D25" s="133"/>
      <c r="E25" s="134" t="s">
        <v>214</v>
      </c>
      <c r="F25" s="135"/>
      <c r="G25" s="119">
        <v>6</v>
      </c>
      <c r="H25" s="120"/>
      <c r="I25" s="123" t="s">
        <v>215</v>
      </c>
      <c r="J25" s="124"/>
      <c r="K25" s="124"/>
      <c r="L25" s="120"/>
      <c r="M25" s="119">
        <v>513709364</v>
      </c>
      <c r="N25" s="124"/>
      <c r="O25" s="120"/>
      <c r="P25" s="119">
        <v>153</v>
      </c>
      <c r="Q25" s="124"/>
      <c r="R25" s="124"/>
      <c r="S25" s="124"/>
      <c r="T25" s="126"/>
      <c r="U25" s="1"/>
      <c r="V25" s="1"/>
      <c r="W25" s="1"/>
      <c r="X25" s="1"/>
      <c r="Y25" s="235">
        <v>14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211</v>
      </c>
      <c r="D26" s="137"/>
      <c r="E26" s="138" t="s">
        <v>212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218</v>
      </c>
      <c r="D27" s="133"/>
      <c r="E27" s="134" t="s">
        <v>219</v>
      </c>
      <c r="F27" s="135"/>
      <c r="G27" s="119">
        <v>6</v>
      </c>
      <c r="H27" s="120"/>
      <c r="I27" s="123" t="s">
        <v>220</v>
      </c>
      <c r="J27" s="124"/>
      <c r="K27" s="124"/>
      <c r="L27" s="120"/>
      <c r="M27" s="119">
        <v>514421956</v>
      </c>
      <c r="N27" s="124"/>
      <c r="O27" s="120"/>
      <c r="P27" s="119">
        <v>149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216</v>
      </c>
      <c r="D28" s="137"/>
      <c r="E28" s="138" t="s">
        <v>217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250</v>
      </c>
      <c r="D29" s="133"/>
      <c r="E29" s="134" t="s">
        <v>228</v>
      </c>
      <c r="F29" s="135"/>
      <c r="G29" s="119">
        <v>6</v>
      </c>
      <c r="H29" s="120"/>
      <c r="I29" s="123" t="s">
        <v>225</v>
      </c>
      <c r="J29" s="124"/>
      <c r="K29" s="124"/>
      <c r="L29" s="120"/>
      <c r="M29" s="119">
        <v>515889278</v>
      </c>
      <c r="N29" s="124"/>
      <c r="O29" s="120"/>
      <c r="P29" s="119">
        <v>145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226</v>
      </c>
      <c r="D30" s="137"/>
      <c r="E30" s="138" t="s">
        <v>227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223</v>
      </c>
      <c r="D31" s="133"/>
      <c r="E31" s="134" t="s">
        <v>224</v>
      </c>
      <c r="F31" s="135"/>
      <c r="G31" s="119">
        <v>6</v>
      </c>
      <c r="H31" s="120"/>
      <c r="I31" s="123" t="s">
        <v>215</v>
      </c>
      <c r="J31" s="124"/>
      <c r="K31" s="124"/>
      <c r="L31" s="120"/>
      <c r="M31" s="119">
        <v>511714525</v>
      </c>
      <c r="N31" s="124"/>
      <c r="O31" s="120"/>
      <c r="P31" s="119">
        <v>167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221</v>
      </c>
      <c r="D32" s="137"/>
      <c r="E32" s="138" t="s">
        <v>222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253</v>
      </c>
      <c r="D33" s="133"/>
      <c r="E33" s="134" t="s">
        <v>254</v>
      </c>
      <c r="F33" s="135"/>
      <c r="G33" s="119">
        <v>5</v>
      </c>
      <c r="H33" s="120"/>
      <c r="I33" s="123" t="s">
        <v>255</v>
      </c>
      <c r="J33" s="124"/>
      <c r="K33" s="124"/>
      <c r="L33" s="120"/>
      <c r="M33" s="119">
        <v>512877235</v>
      </c>
      <c r="N33" s="124"/>
      <c r="O33" s="120"/>
      <c r="P33" s="119">
        <v>143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251</v>
      </c>
      <c r="D34" s="137"/>
      <c r="E34" s="138" t="s">
        <v>252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258</v>
      </c>
      <c r="D35" s="133"/>
      <c r="E35" s="134" t="s">
        <v>259</v>
      </c>
      <c r="F35" s="135"/>
      <c r="G35" s="119">
        <v>5</v>
      </c>
      <c r="H35" s="120"/>
      <c r="I35" s="123" t="s">
        <v>242</v>
      </c>
      <c r="J35" s="124"/>
      <c r="K35" s="124"/>
      <c r="L35" s="120"/>
      <c r="M35" s="119">
        <v>511389894</v>
      </c>
      <c r="N35" s="124"/>
      <c r="O35" s="120"/>
      <c r="P35" s="119">
        <v>153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256</v>
      </c>
      <c r="D36" s="137"/>
      <c r="E36" s="138" t="s">
        <v>257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262</v>
      </c>
      <c r="D37" s="133"/>
      <c r="E37" s="134" t="s">
        <v>263</v>
      </c>
      <c r="F37" s="135"/>
      <c r="G37" s="119">
        <v>5</v>
      </c>
      <c r="H37" s="120"/>
      <c r="I37" s="123" t="s">
        <v>225</v>
      </c>
      <c r="J37" s="124"/>
      <c r="K37" s="124"/>
      <c r="L37" s="120"/>
      <c r="M37" s="119">
        <v>514598881</v>
      </c>
      <c r="N37" s="124"/>
      <c r="O37" s="120"/>
      <c r="P37" s="119"/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260</v>
      </c>
      <c r="D38" s="137"/>
      <c r="E38" s="138" t="s">
        <v>261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266</v>
      </c>
      <c r="D39" s="133"/>
      <c r="E39" s="134" t="s">
        <v>267</v>
      </c>
      <c r="F39" s="135"/>
      <c r="G39" s="119">
        <v>5</v>
      </c>
      <c r="H39" s="120"/>
      <c r="I39" s="123" t="s">
        <v>241</v>
      </c>
      <c r="J39" s="124"/>
      <c r="K39" s="124"/>
      <c r="L39" s="120"/>
      <c r="M39" s="119">
        <v>514598796</v>
      </c>
      <c r="N39" s="124"/>
      <c r="O39" s="120"/>
      <c r="P39" s="119">
        <v>148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264</v>
      </c>
      <c r="D40" s="137"/>
      <c r="E40" s="138" t="s">
        <v>265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270</v>
      </c>
      <c r="D41" s="133"/>
      <c r="E41" s="134" t="s">
        <v>271</v>
      </c>
      <c r="F41" s="135"/>
      <c r="G41" s="119">
        <v>5</v>
      </c>
      <c r="H41" s="120"/>
      <c r="I41" s="123" t="s">
        <v>229</v>
      </c>
      <c r="J41" s="124"/>
      <c r="K41" s="124"/>
      <c r="L41" s="120"/>
      <c r="M41" s="119">
        <v>515889288</v>
      </c>
      <c r="N41" s="124"/>
      <c r="O41" s="120"/>
      <c r="P41" s="119">
        <v>155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268</v>
      </c>
      <c r="D42" s="137"/>
      <c r="E42" s="138" t="s">
        <v>269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274</v>
      </c>
      <c r="D43" s="133"/>
      <c r="E43" s="134" t="s">
        <v>275</v>
      </c>
      <c r="F43" s="135"/>
      <c r="G43" s="119">
        <v>5</v>
      </c>
      <c r="H43" s="120"/>
      <c r="I43" s="123" t="s">
        <v>240</v>
      </c>
      <c r="J43" s="124"/>
      <c r="K43" s="124"/>
      <c r="L43" s="120"/>
      <c r="M43" s="119">
        <v>514717972</v>
      </c>
      <c r="N43" s="124"/>
      <c r="O43" s="120"/>
      <c r="P43" s="119">
        <v>134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272</v>
      </c>
      <c r="D44" s="137"/>
      <c r="E44" s="138" t="s">
        <v>273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278</v>
      </c>
      <c r="D45" s="133"/>
      <c r="E45" s="134" t="s">
        <v>279</v>
      </c>
      <c r="F45" s="135"/>
      <c r="G45" s="119">
        <v>5</v>
      </c>
      <c r="H45" s="120"/>
      <c r="I45" s="123" t="s">
        <v>215</v>
      </c>
      <c r="J45" s="124"/>
      <c r="K45" s="124"/>
      <c r="L45" s="120"/>
      <c r="M45" s="119">
        <v>515889298</v>
      </c>
      <c r="N45" s="124"/>
      <c r="O45" s="120"/>
      <c r="P45" s="119"/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276</v>
      </c>
      <c r="D46" s="137"/>
      <c r="E46" s="138" t="s">
        <v>277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282</v>
      </c>
      <c r="D47" s="133"/>
      <c r="E47" s="134" t="s">
        <v>283</v>
      </c>
      <c r="F47" s="135"/>
      <c r="G47" s="119">
        <v>5</v>
      </c>
      <c r="H47" s="120"/>
      <c r="I47" s="123" t="s">
        <v>255</v>
      </c>
      <c r="J47" s="124"/>
      <c r="K47" s="124"/>
      <c r="L47" s="120"/>
      <c r="M47" s="119">
        <v>516208564</v>
      </c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280</v>
      </c>
      <c r="D48" s="216"/>
      <c r="E48" s="217" t="s">
        <v>281</v>
      </c>
      <c r="F48" s="218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249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55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2" zoomScaleNormal="100" workbookViewId="0">
      <selection activeCell="C9" sqref="C9:F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Futures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432918111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加瀬　香織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509038044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矢口　真哉</v>
      </c>
      <c r="D9" s="267"/>
      <c r="E9" s="267"/>
      <c r="F9" s="267"/>
      <c r="G9" s="273">
        <f>IF(入力!G9="","",入力!G9)</f>
        <v>516224408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平山　友子</v>
      </c>
      <c r="D11" s="267"/>
      <c r="E11" s="267"/>
      <c r="F11" s="267"/>
      <c r="G11" s="273">
        <f>IF(入力!G11="","",入力!G11)</f>
        <v>504213667</v>
      </c>
      <c r="H11" s="273"/>
      <c r="I11" s="273"/>
      <c r="J11" s="273" t="str">
        <f>IF(入力!J11="","",入力!J11)</f>
        <v/>
      </c>
      <c r="K11" s="273"/>
      <c r="L11" s="273"/>
      <c r="M11" s="273">
        <f>IF(入力!M11="","",入力!M11)</f>
        <v>332166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加瀬　香織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旭市後草２２６２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/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080－6544－4735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須合　陽香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匝瑳市立八日市場小学校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513709364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越川　柚梨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旭市立滝郷小学校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514421956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平山　琴望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旭市立干潟小学校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515889278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越智　葉月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匝瑳市立八日市場小学校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511714525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冨沢　歩未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旭市立嚶鳴小学校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512877235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石毛　梓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東庄町立石出小学校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511389894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林　美樹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旭市立干潟小学校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514598881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伊能　瑠里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匝瑳市立栄小学校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514598796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椎名　瑞希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旭市立豊畑小学校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515889288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竹中　桃</v>
      </c>
      <c r="D43" s="267"/>
      <c r="E43" s="267"/>
      <c r="F43" s="267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神栖市須田小学校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514717972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越川　花梨</v>
      </c>
      <c r="D45" s="267"/>
      <c r="E45" s="267"/>
      <c r="F45" s="267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匝瑳市立八日市場小学校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515889298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飯島　りい那</v>
      </c>
      <c r="D47" s="267"/>
      <c r="E47" s="267"/>
      <c r="F47" s="267"/>
      <c r="G47" s="265">
        <f>IF(入力!G47="","",入力!G47)</f>
        <v>5</v>
      </c>
      <c r="H47" s="265" t="str">
        <f>IF(入力!H47="","",入力!H47)</f>
        <v/>
      </c>
      <c r="I47" s="265" t="str">
        <f>IF(入力!I47="","",入力!I47)</f>
        <v>旭市立嚶鳴小学校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516208564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5" zoomScaleNormal="100" zoomScaleSheetLayoutView="100" workbookViewId="0">
      <selection activeCell="AV1" sqref="AV1:AW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フューチャーズ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旭市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総武本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Futures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432918111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0"/>
      <c r="D18" s="323"/>
      <c r="E18" s="323"/>
      <c r="F18" s="323"/>
      <c r="G18" s="361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51"/>
      <c r="AL18" s="351"/>
      <c r="AM18" s="377"/>
      <c r="AN18" s="399"/>
      <c r="AO18" s="400"/>
      <c r="AP18" s="400"/>
      <c r="AQ18" s="400"/>
      <c r="AR18" s="400"/>
      <c r="AS18" s="400"/>
      <c r="AT18" s="351"/>
      <c r="AU18" s="377"/>
      <c r="AV18" s="347"/>
      <c r="AW18" s="323"/>
      <c r="AX18" s="323"/>
      <c r="AY18" s="361"/>
      <c r="AZ18" s="387" t="str">
        <f>IF(入力!AE5="","",入力!AE5)</f>
        <v>旭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9"/>
    </row>
    <row r="20" spans="3:58" ht="15" customHeight="1">
      <c r="C20" s="434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433" t="str">
        <f>IF(入力!J7="","",入力!J7)</f>
        <v/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433" t="str">
        <f>IF(入力!M7="","",入力!M7)</f>
        <v/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/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>
        <f>IF(入力!M11="","",入力!M11)</f>
        <v>332166</v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57" t="s">
        <v>71</v>
      </c>
      <c r="D22" s="358"/>
      <c r="E22" s="358"/>
      <c r="F22" s="358"/>
      <c r="G22" s="359"/>
      <c r="H22" s="362" t="str">
        <f>IF(入力!C7="","",入力!C7&amp;"　"&amp;入力!E7)</f>
        <v>カセ　カオリ</v>
      </c>
      <c r="I22" s="327"/>
      <c r="J22" s="327"/>
      <c r="K22" s="327"/>
      <c r="L22" s="327"/>
      <c r="M22" s="327"/>
      <c r="N22" s="327"/>
      <c r="O22" s="327"/>
      <c r="P22" s="327"/>
      <c r="Q22" s="336"/>
      <c r="R22" s="328" t="s">
        <v>45</v>
      </c>
      <c r="S22" s="327"/>
      <c r="T22" s="337">
        <f>IF(入力!AT7="","",入力!AT7)</f>
        <v>21</v>
      </c>
      <c r="U22" s="338"/>
      <c r="V22" s="339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289</v>
      </c>
      <c r="AC22" s="327"/>
      <c r="AD22" s="327"/>
      <c r="AE22" s="327"/>
      <c r="AF22" s="16" t="s">
        <v>73</v>
      </c>
      <c r="AG22" s="327" t="str">
        <f>IF(入力!W7="","",入力!W7)</f>
        <v>2613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36"/>
      <c r="AU22" s="328" t="s">
        <v>47</v>
      </c>
      <c r="AV22" s="327"/>
      <c r="AW22" s="327"/>
      <c r="AX22" s="17" t="s">
        <v>74</v>
      </c>
      <c r="AY22" s="327" t="str">
        <f>IF(入力!AL7="","",入力!AL7)</f>
        <v>０８０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60" t="s">
        <v>48</v>
      </c>
      <c r="D23" s="323"/>
      <c r="E23" s="323"/>
      <c r="F23" s="323"/>
      <c r="G23" s="361"/>
      <c r="H23" s="363" t="str">
        <f>IF(入力!C8="","",入力!C8&amp;"　"&amp;入力!E8)</f>
        <v>加瀬　香織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23"/>
      <c r="S23" s="323"/>
      <c r="T23" s="352"/>
      <c r="U23" s="353"/>
      <c r="V23" s="354"/>
      <c r="W23" s="351"/>
      <c r="X23" s="351"/>
      <c r="Y23" s="351"/>
      <c r="Z23" s="344" t="str">
        <f>IF(入力!P8="","",入力!P8)</f>
        <v>旭市後草２２６２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3"/>
      <c r="AV23" s="323"/>
      <c r="AW23" s="323"/>
      <c r="AX23" s="347" t="str">
        <f>IF(入力!AK8="","",入力!AK8)</f>
        <v>６５４４</v>
      </c>
      <c r="AY23" s="323"/>
      <c r="AZ23" s="323"/>
      <c r="BA23" s="323"/>
      <c r="BB23" s="19" t="s">
        <v>76</v>
      </c>
      <c r="BC23" s="323" t="str">
        <f>IF(入力!AP8="","",入力!AP8)</f>
        <v>４７３５</v>
      </c>
      <c r="BD23" s="323"/>
      <c r="BE23" s="323"/>
      <c r="BF23" s="343"/>
    </row>
    <row r="24" spans="3:58" ht="12" customHeight="1">
      <c r="C24" s="357" t="s">
        <v>77</v>
      </c>
      <c r="D24" s="358"/>
      <c r="E24" s="358"/>
      <c r="F24" s="358"/>
      <c r="G24" s="359"/>
      <c r="H24" s="362" t="str">
        <f>IF(入力!C9="","",入力!C9&amp;"　"&amp;入力!E9)</f>
        <v>ヤグチ　マサヤ</v>
      </c>
      <c r="I24" s="327"/>
      <c r="J24" s="327"/>
      <c r="K24" s="327"/>
      <c r="L24" s="327"/>
      <c r="M24" s="327"/>
      <c r="N24" s="327"/>
      <c r="O24" s="327"/>
      <c r="P24" s="327"/>
      <c r="Q24" s="336"/>
      <c r="R24" s="328" t="s">
        <v>45</v>
      </c>
      <c r="S24" s="327"/>
      <c r="T24" s="337" t="str">
        <f>IF(入力!AT9="","",入力!AT9)</f>
        <v/>
      </c>
      <c r="U24" s="338"/>
      <c r="V24" s="339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/>
      </c>
      <c r="AC24" s="327"/>
      <c r="AD24" s="327"/>
      <c r="AE24" s="327"/>
      <c r="AF24" s="16" t="s">
        <v>73</v>
      </c>
      <c r="AG24" s="327" t="str">
        <f>IF(入力!W9="","",入力!W9)</f>
        <v/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36"/>
      <c r="AU24" s="328" t="s">
        <v>47</v>
      </c>
      <c r="AV24" s="327"/>
      <c r="AW24" s="327"/>
      <c r="AX24" s="17" t="s">
        <v>74</v>
      </c>
      <c r="AY24" s="327" t="str">
        <f>IF(入力!AL9="","",入力!AL9)</f>
        <v/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60" t="s">
        <v>78</v>
      </c>
      <c r="D25" s="323"/>
      <c r="E25" s="323"/>
      <c r="F25" s="323"/>
      <c r="G25" s="361"/>
      <c r="H25" s="363" t="str">
        <f>IF(入力!C10="","",入力!C10&amp;"　"&amp;入力!E10)</f>
        <v>矢口　真哉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23"/>
      <c r="S25" s="323"/>
      <c r="T25" s="352"/>
      <c r="U25" s="353"/>
      <c r="V25" s="354"/>
      <c r="W25" s="351"/>
      <c r="X25" s="351"/>
      <c r="Y25" s="351"/>
      <c r="Z25" s="344" t="str">
        <f>IF(入力!P10="","",入力!P10)</f>
        <v/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3"/>
      <c r="AV25" s="323"/>
      <c r="AW25" s="323"/>
      <c r="AX25" s="347" t="str">
        <f>IF(入力!AK10="","",入力!AK10)</f>
        <v/>
      </c>
      <c r="AY25" s="323"/>
      <c r="AZ25" s="323"/>
      <c r="BA25" s="323"/>
      <c r="BB25" s="19" t="s">
        <v>76</v>
      </c>
      <c r="BC25" s="323" t="str">
        <f>IF(入力!AP10="","",入力!AP10)</f>
        <v/>
      </c>
      <c r="BD25" s="323"/>
      <c r="BE25" s="323"/>
      <c r="BF25" s="343"/>
    </row>
    <row r="26" spans="3:58" ht="12" customHeight="1">
      <c r="C26" s="357" t="s">
        <v>71</v>
      </c>
      <c r="D26" s="358"/>
      <c r="E26" s="358"/>
      <c r="F26" s="358"/>
      <c r="G26" s="359"/>
      <c r="H26" s="362" t="str">
        <f>IF(入力!C11="","",入力!C11&amp;"　"&amp;入力!E11)</f>
        <v>ヒラヤマ　ユウコ</v>
      </c>
      <c r="I26" s="327"/>
      <c r="J26" s="327"/>
      <c r="K26" s="327"/>
      <c r="L26" s="327"/>
      <c r="M26" s="327"/>
      <c r="N26" s="327"/>
      <c r="O26" s="327"/>
      <c r="P26" s="327"/>
      <c r="Q26" s="336"/>
      <c r="R26" s="328" t="s">
        <v>45</v>
      </c>
      <c r="S26" s="327"/>
      <c r="T26" s="337" t="str">
        <f>IF(入力!AT11="","",入力!AT11)</f>
        <v/>
      </c>
      <c r="U26" s="338"/>
      <c r="V26" s="339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/>
      </c>
      <c r="AC26" s="327"/>
      <c r="AD26" s="327"/>
      <c r="AE26" s="327"/>
      <c r="AF26" s="16" t="s">
        <v>73</v>
      </c>
      <c r="AG26" s="327" t="str">
        <f>IF(入力!W11="","",入力!W11)</f>
        <v/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36"/>
      <c r="AU26" s="328" t="s">
        <v>47</v>
      </c>
      <c r="AV26" s="327"/>
      <c r="AW26" s="327"/>
      <c r="AX26" s="17" t="s">
        <v>74</v>
      </c>
      <c r="AY26" s="327" t="str">
        <f>IF(入力!AL11="","",入力!AL11)</f>
        <v/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60" t="s">
        <v>79</v>
      </c>
      <c r="D27" s="323"/>
      <c r="E27" s="323"/>
      <c r="F27" s="323"/>
      <c r="G27" s="361"/>
      <c r="H27" s="363" t="str">
        <f>IF(入力!C12="","",入力!C12&amp;"　"&amp;入力!E12)</f>
        <v>平山　友子</v>
      </c>
      <c r="I27" s="364"/>
      <c r="J27" s="364"/>
      <c r="K27" s="364"/>
      <c r="L27" s="364"/>
      <c r="M27" s="364"/>
      <c r="N27" s="364"/>
      <c r="O27" s="364"/>
      <c r="P27" s="364"/>
      <c r="Q27" s="365"/>
      <c r="R27" s="323"/>
      <c r="S27" s="323"/>
      <c r="T27" s="352"/>
      <c r="U27" s="353"/>
      <c r="V27" s="354"/>
      <c r="W27" s="351"/>
      <c r="X27" s="351"/>
      <c r="Y27" s="351"/>
      <c r="Z27" s="344" t="str">
        <f>IF(入力!P12="","",入力!P12)</f>
        <v/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3"/>
      <c r="AV27" s="323"/>
      <c r="AW27" s="323"/>
      <c r="AX27" s="347" t="str">
        <f>IF(入力!AK12="","",入力!AK12)</f>
        <v/>
      </c>
      <c r="AY27" s="323"/>
      <c r="AZ27" s="323"/>
      <c r="BA27" s="323"/>
      <c r="BB27" s="19" t="s">
        <v>76</v>
      </c>
      <c r="BC27" s="323" t="str">
        <f>IF(入力!AP12="","",入力!AP12)</f>
        <v/>
      </c>
      <c r="BD27" s="323"/>
      <c r="BE27" s="323"/>
      <c r="BF27" s="343"/>
    </row>
    <row r="28" spans="3:58" ht="12" customHeight="1">
      <c r="C28" s="357" t="s">
        <v>71</v>
      </c>
      <c r="D28" s="358"/>
      <c r="E28" s="358"/>
      <c r="F28" s="358"/>
      <c r="G28" s="359"/>
      <c r="H28" s="362" t="str">
        <f>IF(入力!C15="","",入力!C15&amp;"　"&amp;入力!E15)</f>
        <v>カセ　カオリ</v>
      </c>
      <c r="I28" s="327"/>
      <c r="J28" s="327"/>
      <c r="K28" s="327"/>
      <c r="L28" s="327"/>
      <c r="M28" s="327"/>
      <c r="N28" s="327"/>
      <c r="O28" s="327"/>
      <c r="P28" s="327"/>
      <c r="Q28" s="336"/>
      <c r="R28" s="328" t="s">
        <v>45</v>
      </c>
      <c r="S28" s="327"/>
      <c r="T28" s="337">
        <f>IF(入力!AT15="","",入力!AT15)</f>
        <v>21</v>
      </c>
      <c r="U28" s="338"/>
      <c r="V28" s="339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２８９</v>
      </c>
      <c r="AC28" s="327"/>
      <c r="AD28" s="327"/>
      <c r="AE28" s="327"/>
      <c r="AF28" s="16" t="s">
        <v>73</v>
      </c>
      <c r="AG28" s="327" t="str">
        <f>IF(入力!W15="","",入力!W15)</f>
        <v>２６１３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36"/>
      <c r="AU28" s="328" t="s">
        <v>47</v>
      </c>
      <c r="AV28" s="327"/>
      <c r="AW28" s="327"/>
      <c r="AX28" s="17" t="s">
        <v>74</v>
      </c>
      <c r="AY28" s="327" t="str">
        <f>IF(入力!AL15="","",入力!AL15)</f>
        <v/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55" t="s">
        <v>49</v>
      </c>
      <c r="D29" s="329"/>
      <c r="E29" s="329"/>
      <c r="F29" s="329"/>
      <c r="G29" s="356"/>
      <c r="H29" s="348" t="str">
        <f>IF(入力!C16="","",入力!C16&amp;"　"&amp;入力!E16)</f>
        <v>加瀬　香織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9"/>
      <c r="S29" s="329"/>
      <c r="T29" s="340"/>
      <c r="U29" s="341"/>
      <c r="V29" s="342"/>
      <c r="W29" s="335"/>
      <c r="X29" s="335"/>
      <c r="Y29" s="335"/>
      <c r="Z29" s="330" t="str">
        <f>IF(入力!P16="","",入力!P16)</f>
        <v>旭市後草２２６２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/>
      </c>
      <c r="AY29" s="329"/>
      <c r="AZ29" s="329"/>
      <c r="BA29" s="329"/>
      <c r="BB29" s="73" t="s">
        <v>76</v>
      </c>
      <c r="BC29" s="329" t="str">
        <f>IF(入力!AP16="","",入力!AP16)</f>
        <v/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スゴウ　ハルカ
須合　陽香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匝瑳市立八日市場小学校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513709364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153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コシカワ　ユリン
越川　柚梨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旭市立滝郷小学校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514421956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149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ヒラヤマ　コトミ
平山　琴望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旭市立干潟小学校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515889278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145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オチ　ハヅキ
越智　葉月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匝瑳市立八日市場小学校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511714525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167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トミザワ　アユミ
冨沢　歩未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5</v>
      </c>
      <c r="R42" s="296"/>
      <c r="S42" s="297"/>
      <c r="T42" s="301" t="str">
        <f>IF(入力!I33="","",入力!I33)</f>
        <v>旭市立嚶鳴小学校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512877235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143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イシゲ　アズサ
石毛　梓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5</v>
      </c>
      <c r="R44" s="296"/>
      <c r="S44" s="297"/>
      <c r="T44" s="301" t="str">
        <f>IF(入力!I35="","",入力!I35)</f>
        <v>東庄町立石出小学校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511389894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153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ハヤシ　ミキ
林　美樹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5</v>
      </c>
      <c r="R46" s="296"/>
      <c r="S46" s="297"/>
      <c r="T46" s="301" t="str">
        <f>IF(入力!I37="","",入力!I37)</f>
        <v>旭市立干潟小学校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514598881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 t="str">
        <f>IF(入力!P37="","",入力!P37)</f>
        <v/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イノウ　ルリ
伊能　瑠里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5</v>
      </c>
      <c r="R48" s="296"/>
      <c r="S48" s="297"/>
      <c r="T48" s="301" t="str">
        <f>IF(入力!I39="","",入力!I39)</f>
        <v>匝瑳市立栄小学校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514598796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148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シイナ　ミズキ
椎名　瑞希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5</v>
      </c>
      <c r="R50" s="296"/>
      <c r="S50" s="297"/>
      <c r="T50" s="301" t="str">
        <f>IF(入力!I41="","",入力!I41)</f>
        <v>旭市立豊畑小学校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515889288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155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タケナカ　モモ
竹中　桃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5</v>
      </c>
      <c r="R52" s="296"/>
      <c r="S52" s="297"/>
      <c r="T52" s="301" t="str">
        <f>IF(入力!I43="","",入力!I43)</f>
        <v>神栖市須田小学校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514717972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134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コシカワ　カリン
越川　花梨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5</v>
      </c>
      <c r="R54" s="296"/>
      <c r="S54" s="297"/>
      <c r="T54" s="301" t="str">
        <f>IF(入力!I45="","",入力!I45)</f>
        <v>匝瑳市立八日市場小学校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515889298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 t="str">
        <f>IF(入力!P45="","",入力!P45)</f>
        <v/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イイジマ　リイナ
飯島　りい那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5</v>
      </c>
      <c r="R56" s="296"/>
      <c r="S56" s="297"/>
      <c r="T56" s="301" t="str">
        <f>IF(入力!I47="","",入力!I47)</f>
        <v>旭市立嚶鳴小学校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516208564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 t="str">
        <f>IF(入力!P47="","",入力!P47)</f>
        <v/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Normal="100" workbookViewId="0">
      <selection activeCell="C29" sqref="C29:F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Futures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432918111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加瀬　香織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509038044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矢口　真哉</v>
      </c>
      <c r="D9" s="267"/>
      <c r="E9" s="267"/>
      <c r="F9" s="267"/>
      <c r="G9" s="273">
        <f>IF(入力!G9="","",入力!G9)</f>
        <v>516224408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平山　友子</v>
      </c>
      <c r="D11" s="267"/>
      <c r="E11" s="267"/>
      <c r="F11" s="267"/>
      <c r="G11" s="273">
        <f>IF(入力!G11="","",入力!G11)</f>
        <v>504213667</v>
      </c>
      <c r="H11" s="273"/>
      <c r="I11" s="273"/>
      <c r="J11" s="273" t="str">
        <f>IF(入力!J11="","",入力!J11)</f>
        <v/>
      </c>
      <c r="K11" s="273"/>
      <c r="L11" s="273"/>
      <c r="M11" s="273">
        <f>IF(入力!M11="","",入力!M11)</f>
        <v>332166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加瀬　香織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旭市後草２２６２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/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080－6544－4735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須合　陽香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匝瑳市立八日市場小学校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513709364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越川　柚梨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旭市立滝郷小学校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514421956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平山　琴望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旭市立干潟小学校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515889278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越智　葉月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匝瑳市立八日市場小学校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511714525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冨沢　歩未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旭市立嚶鳴小学校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512877235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石毛　梓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東庄町立石出小学校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511389894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林　美樹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旭市立干潟小学校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514598881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伊能　瑠里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匝瑳市立栄小学校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514598796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椎名　瑞希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旭市立豊畑小学校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515889288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竹中　桃</v>
      </c>
      <c r="D43" s="267"/>
      <c r="E43" s="267"/>
      <c r="F43" s="267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神栖市須田小学校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514717972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越川　花梨</v>
      </c>
      <c r="D45" s="267"/>
      <c r="E45" s="267"/>
      <c r="F45" s="267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匝瑳市立八日市場小学校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515889298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飯島　りい那</v>
      </c>
      <c r="D47" s="267"/>
      <c r="E47" s="267"/>
      <c r="F47" s="267"/>
      <c r="G47" s="265">
        <f>IF(入力!G47="","",入力!G47)</f>
        <v>5</v>
      </c>
      <c r="H47" s="265" t="str">
        <f>IF(入力!H47="","",入力!H47)</f>
        <v/>
      </c>
      <c r="I47" s="265" t="str">
        <f>IF(入力!I47="","",入力!I47)</f>
        <v>旭市立嚶鳴小学校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516208564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Futures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432918111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加瀬　香織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509038044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矢口　真哉</v>
      </c>
      <c r="D9" s="267"/>
      <c r="E9" s="267"/>
      <c r="F9" s="267"/>
      <c r="G9" s="273">
        <f>IF(入力!G9="","",入力!G9)</f>
        <v>516224408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平山　友子</v>
      </c>
      <c r="D11" s="267"/>
      <c r="E11" s="267"/>
      <c r="F11" s="267"/>
      <c r="G11" s="273">
        <f>IF(入力!G11="","",入力!G11)</f>
        <v>504213667</v>
      </c>
      <c r="H11" s="273"/>
      <c r="I11" s="273"/>
      <c r="J11" s="273" t="str">
        <f>IF(入力!J11="","",入力!J11)</f>
        <v/>
      </c>
      <c r="K11" s="273"/>
      <c r="L11" s="273"/>
      <c r="M11" s="273">
        <f>IF(入力!M11="","",入力!M11)</f>
        <v>332166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加瀬　香織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旭市後草２２６２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/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080－6544－4735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須合　陽香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匝瑳市立八日市場小学校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513709364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越川　柚梨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旭市立滝郷小学校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514421956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平山　琴望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旭市立干潟小学校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515889278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越智　葉月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匝瑳市立八日市場小学校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511714525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冨沢　歩未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旭市立嚶鳴小学校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512877235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石毛　梓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東庄町立石出小学校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511389894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林　美樹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旭市立干潟小学校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514598881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伊能　瑠里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匝瑳市立栄小学校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514598796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椎名　瑞希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旭市立豊畑小学校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515889288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竹中　桃</v>
      </c>
      <c r="D43" s="267"/>
      <c r="E43" s="267"/>
      <c r="F43" s="267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神栖市須田小学校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514717972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越川　花梨</v>
      </c>
      <c r="D45" s="267"/>
      <c r="E45" s="267"/>
      <c r="F45" s="267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匝瑳市立八日市場小学校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515889298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飯島　りい那</v>
      </c>
      <c r="D47" s="267"/>
      <c r="E47" s="267"/>
      <c r="F47" s="267"/>
      <c r="G47" s="265">
        <f>IF(入力!G47="","",入力!G47)</f>
        <v>5</v>
      </c>
      <c r="H47" s="265" t="str">
        <f>IF(入力!H47="","",入力!H47)</f>
        <v/>
      </c>
      <c r="I47" s="265" t="str">
        <f>IF(入力!I47="","",入力!I47)</f>
        <v>旭市立嚶鳴小学校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516208564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14</v>
      </c>
      <c r="J5" s="445" t="str">
        <f>IF(入力!A55="","",入力!A55)</f>
        <v>元気に明るく日々練習しています。みんなで拾ってみんなで攻める！全員の力で目標であるベスト8目指して頑張ります。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Futures</v>
      </c>
      <c r="C7" s="33" t="str">
        <f>IF(入力!C2="","",入力!C2)</f>
        <v>フューチャーズ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432918111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加瀬</v>
      </c>
      <c r="D16" s="33" t="str">
        <f>IF(入力!E8="","",入力!E8)</f>
        <v>香織</v>
      </c>
      <c r="E16" s="33" t="str">
        <f>IF(入力!C7="","",入力!C7)</f>
        <v>カセ</v>
      </c>
      <c r="F16" s="33" t="str">
        <f>IF(入力!E7="","",入力!E7)</f>
        <v>カオリ</v>
      </c>
      <c r="G16" s="33">
        <f>IF(入力!G7="","",入力!G7)</f>
        <v>509038044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21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2613</v>
      </c>
      <c r="T16" s="33" t="str">
        <f>IF(入力!P8="","",入力!P8)</f>
        <v>旭市後草２２６２</v>
      </c>
      <c r="U16" s="33" t="str">
        <f>IF(入力!AL7="","",入力!AL7)</f>
        <v>０８０</v>
      </c>
      <c r="V16" s="33" t="str">
        <f>IF(入力!AK8="","",入力!AK8)</f>
        <v>６５４４</v>
      </c>
      <c r="W16" s="33" t="str">
        <f>IF(入力!AP8="","",入力!AP8)</f>
        <v>４７３５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矢口</v>
      </c>
      <c r="D17" s="33" t="str">
        <f>IF(入力!E10="","",入力!E10)</f>
        <v>真哉</v>
      </c>
      <c r="E17" s="33" t="str">
        <f>IF(入力!C9="","",入力!C9)</f>
        <v>ヤグチ</v>
      </c>
      <c r="F17" s="33" t="str">
        <f>IF(入力!E9="","",入力!E9)</f>
        <v>マサヤ</v>
      </c>
      <c r="G17" s="33">
        <f>IF(入力!G9="","",入力!G9)</f>
        <v>516224408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平山</v>
      </c>
      <c r="D20" s="33" t="str">
        <f>IF(入力!E12="","",入力!E12)</f>
        <v>友子</v>
      </c>
      <c r="E20" s="33" t="str">
        <f>IF(入力!C11="","",入力!C11)</f>
        <v>ヒラヤマ</v>
      </c>
      <c r="F20" s="33" t="str">
        <f>IF(入力!E11="","",入力!E11)</f>
        <v>ユウコ</v>
      </c>
      <c r="G20" s="33">
        <f>IF(入力!G11="","",入力!G11)</f>
        <v>504213667</v>
      </c>
      <c r="H20" s="33" t="str">
        <f>IF(入力!J11="","",入力!J11)</f>
        <v/>
      </c>
      <c r="I20" s="33">
        <f>IF(入力!M11="","",入力!M11)</f>
        <v>332166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加瀬</v>
      </c>
      <c r="D22" s="33" t="str">
        <f>IF(入力!E16="","",入力!E16)</f>
        <v>香織</v>
      </c>
      <c r="E22" s="33" t="str">
        <f>IF(入力!C15="","",入力!C15)</f>
        <v>カセ</v>
      </c>
      <c r="F22" s="33" t="str">
        <f>IF(入力!E15="","",入力!E15)</f>
        <v>カオリ</v>
      </c>
      <c r="G22" s="33"/>
      <c r="H22" s="33"/>
      <c r="I22" s="33"/>
      <c r="J22" s="33"/>
      <c r="K22" s="33"/>
      <c r="L22" s="33">
        <f>IF(入力!AT15="","",入力!AT15)</f>
        <v>21</v>
      </c>
      <c r="M22" s="33"/>
      <c r="N22" s="33" t="str">
        <f>IF(入力!C21="","",入力!C21)</f>
        <v>080</v>
      </c>
      <c r="O22" s="33">
        <f>IF(入力!E21="","",入力!E21)</f>
        <v>6544</v>
      </c>
      <c r="P22" s="33">
        <f>IF(入力!G21="","",入力!G21)</f>
        <v>4735</v>
      </c>
      <c r="Q22" s="33"/>
      <c r="R22" s="33" t="str">
        <f>IF(入力!R15="","",入力!R15)</f>
        <v>２８９</v>
      </c>
      <c r="S22" s="33" t="str">
        <f>IF(入力!W15="","",入力!W15)</f>
        <v>２６１３</v>
      </c>
      <c r="T22" s="33" t="str">
        <f>IF(入力!P16="","",入力!P16)</f>
        <v>旭市後草２２６２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須合</v>
      </c>
      <c r="D24" s="75" t="str">
        <f>VLOOKUP($B$51,$A$53:$F$352,4)</f>
        <v>陽香</v>
      </c>
      <c r="E24" s="75" t="str">
        <f>VLOOKUP($B$51,$A$53:$F$352,5)</f>
        <v>スゴウ</v>
      </c>
      <c r="F24" s="75" t="str">
        <f>VLOOKUP($B$51,$A$53:$F$352,6)</f>
        <v>ハルカ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須合</v>
      </c>
      <c r="D53" s="33" t="str">
        <f>IF(入力!E26="","",入力!E26)</f>
        <v>陽香</v>
      </c>
      <c r="E53" s="33" t="str">
        <f>IF(入力!C25="","",入力!C25)</f>
        <v>スゴウ</v>
      </c>
      <c r="F53" s="33" t="str">
        <f>IF(入力!E25="","",入力!E25)</f>
        <v>ハルカ</v>
      </c>
      <c r="G53" s="33">
        <f>IF(入力!M25="","",入力!M25)</f>
        <v>513709364</v>
      </c>
      <c r="H53" s="33" t="str">
        <f>IF(入力!I25="","",入力!I25)</f>
        <v>匝瑳市立八日市場小学校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越川</v>
      </c>
      <c r="D54" s="33" t="str">
        <f>IF(入力!E28="","",入力!E28)</f>
        <v>柚梨</v>
      </c>
      <c r="E54" s="33" t="str">
        <f>IF(入力!C27="","",入力!C27)</f>
        <v>コシカワ</v>
      </c>
      <c r="F54" s="33" t="str">
        <f>IF(入力!E27="","",入力!E27)</f>
        <v>ユリン</v>
      </c>
      <c r="G54" s="33">
        <f>IF(入力!M27="","",入力!M27)</f>
        <v>514421956</v>
      </c>
      <c r="H54" s="33" t="str">
        <f>IF(入力!I27="","",入力!I27)</f>
        <v>旭市立滝郷小学校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平山</v>
      </c>
      <c r="D55" s="33" t="str">
        <f>IF(入力!E30="","",入力!E30)</f>
        <v>琴望</v>
      </c>
      <c r="E55" s="33" t="str">
        <f>IF(入力!C29="","",入力!C29)</f>
        <v>ヒラヤマ</v>
      </c>
      <c r="F55" s="33" t="str">
        <f>IF(入力!E29="","",入力!E29)</f>
        <v>コトミ</v>
      </c>
      <c r="G55" s="33">
        <f>IF(入力!M29="","",入力!M29)</f>
        <v>515889278</v>
      </c>
      <c r="H55" s="33" t="str">
        <f>IF(入力!I29="","",入力!I29)</f>
        <v>旭市立干潟小学校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越智</v>
      </c>
      <c r="D56" s="33" t="str">
        <f>IF(入力!E32="","",入力!E32)</f>
        <v>葉月</v>
      </c>
      <c r="E56" s="33" t="str">
        <f>IF(入力!C31="","",入力!C31)</f>
        <v>オチ</v>
      </c>
      <c r="F56" s="33" t="str">
        <f>IF(入力!E31="","",入力!E31)</f>
        <v>ハヅキ</v>
      </c>
      <c r="G56" s="33">
        <f>IF(入力!M31="","",入力!M31)</f>
        <v>511714525</v>
      </c>
      <c r="H56" s="33" t="str">
        <f>IF(入力!I31="","",入力!I31)</f>
        <v>匝瑳市立八日市場小学校</v>
      </c>
      <c r="I56" s="33">
        <f>IF(入力!G31="","",入力!G31)</f>
        <v>6</v>
      </c>
      <c r="J56" s="33">
        <f>IF(入力!P31="","",入力!P31)</f>
        <v>167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冨沢</v>
      </c>
      <c r="D57" s="33" t="str">
        <f>IF(入力!E34="","",入力!E34)</f>
        <v>歩未</v>
      </c>
      <c r="E57" s="33" t="str">
        <f>IF(入力!C33="","",入力!C33)</f>
        <v>トミザワ</v>
      </c>
      <c r="F57" s="33" t="str">
        <f>IF(入力!E33="","",入力!E33)</f>
        <v>アユミ</v>
      </c>
      <c r="G57" s="33">
        <f>IF(入力!M33="","",入力!M33)</f>
        <v>512877235</v>
      </c>
      <c r="H57" s="33" t="str">
        <f>IF(入力!I33="","",入力!I33)</f>
        <v>旭市立嚶鳴小学校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石毛</v>
      </c>
      <c r="D58" s="33" t="str">
        <f>IF(入力!E36="","",入力!E36)</f>
        <v>梓</v>
      </c>
      <c r="E58" s="33" t="str">
        <f>IF(入力!C35="","",入力!C35)</f>
        <v>イシゲ</v>
      </c>
      <c r="F58" s="33" t="str">
        <f>IF(入力!E35="","",入力!E35)</f>
        <v>アズサ</v>
      </c>
      <c r="G58" s="33">
        <f>IF(入力!M35="","",入力!M35)</f>
        <v>511389894</v>
      </c>
      <c r="H58" s="33" t="str">
        <f>IF(入力!I35="","",入力!I35)</f>
        <v>東庄町立石出小学校</v>
      </c>
      <c r="I58" s="33">
        <f>IF(入力!G35="","",入力!G35)</f>
        <v>5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林</v>
      </c>
      <c r="D59" s="33" t="str">
        <f>IF(入力!E38="","",入力!E38)</f>
        <v>美樹</v>
      </c>
      <c r="E59" s="33" t="str">
        <f>IF(入力!C37="","",入力!C37)</f>
        <v>ハヤシ</v>
      </c>
      <c r="F59" s="33" t="str">
        <f>IF(入力!E37="","",入力!E37)</f>
        <v>ミキ</v>
      </c>
      <c r="G59" s="33">
        <f>IF(入力!M37="","",入力!M37)</f>
        <v>514598881</v>
      </c>
      <c r="H59" s="33" t="str">
        <f>IF(入力!I37="","",入力!I37)</f>
        <v>旭市立干潟小学校</v>
      </c>
      <c r="I59" s="33">
        <f>IF(入力!G37="","",入力!G37)</f>
        <v>5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伊能</v>
      </c>
      <c r="D60" s="33" t="str">
        <f>IF(入力!E40="","",入力!E40)</f>
        <v>瑠里</v>
      </c>
      <c r="E60" s="33" t="str">
        <f>IF(入力!C39="","",入力!C39)</f>
        <v>イノウ</v>
      </c>
      <c r="F60" s="33" t="str">
        <f>IF(入力!E39="","",入力!E39)</f>
        <v>ルリ</v>
      </c>
      <c r="G60" s="33">
        <f>IF(入力!M39="","",入力!M39)</f>
        <v>514598796</v>
      </c>
      <c r="H60" s="33" t="str">
        <f>IF(入力!I39="","",入力!I39)</f>
        <v>匝瑳市立栄小学校</v>
      </c>
      <c r="I60" s="33">
        <f>IF(入力!G39="","",入力!G39)</f>
        <v>5</v>
      </c>
      <c r="J60" s="33">
        <f>IF(入力!P39="","",入力!P39)</f>
        <v>148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椎名</v>
      </c>
      <c r="D61" s="33" t="str">
        <f>IF(入力!E42="","",入力!E42)</f>
        <v>瑞希</v>
      </c>
      <c r="E61" s="33" t="str">
        <f>IF(入力!C41="","",入力!C41)</f>
        <v>シイナ</v>
      </c>
      <c r="F61" s="33" t="str">
        <f>IF(入力!E41="","",入力!E41)</f>
        <v>ミズキ</v>
      </c>
      <c r="G61" s="33">
        <f>IF(入力!M41="","",入力!M41)</f>
        <v>515889288</v>
      </c>
      <c r="H61" s="33" t="str">
        <f>IF(入力!I41="","",入力!I41)</f>
        <v>旭市立豊畑小学校</v>
      </c>
      <c r="I61" s="33">
        <f>IF(入力!G41="","",入力!G41)</f>
        <v>5</v>
      </c>
      <c r="J61" s="33">
        <f>IF(入力!P41="","",入力!P41)</f>
        <v>155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竹中</v>
      </c>
      <c r="D62" s="33" t="str">
        <f>IF(入力!E44="","",入力!E44)</f>
        <v>桃</v>
      </c>
      <c r="E62" s="33" t="str">
        <f>IF(入力!C43="","",入力!C43)</f>
        <v>タケナカ</v>
      </c>
      <c r="F62" s="33" t="str">
        <f>IF(入力!E43="","",入力!E43)</f>
        <v>モモ</v>
      </c>
      <c r="G62" s="33">
        <f>IF(入力!M43="","",入力!M43)</f>
        <v>514717972</v>
      </c>
      <c r="H62" s="33" t="str">
        <f>IF(入力!I43="","",入力!I43)</f>
        <v>神栖市須田小学校</v>
      </c>
      <c r="I62" s="33">
        <f>IF(入力!G43="","",入力!G43)</f>
        <v>5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越川</v>
      </c>
      <c r="D63" s="33" t="str">
        <f>IF(入力!E46="","",入力!E46)</f>
        <v>花梨</v>
      </c>
      <c r="E63" s="33" t="str">
        <f>IF(入力!C45="","",入力!C45)</f>
        <v>コシカワ</v>
      </c>
      <c r="F63" s="33" t="str">
        <f>IF(入力!E45="","",入力!E45)</f>
        <v>カリン</v>
      </c>
      <c r="G63" s="33">
        <f>IF(入力!M45="","",入力!M45)</f>
        <v>515889298</v>
      </c>
      <c r="H63" s="33" t="str">
        <f>IF(入力!I45="","",入力!I45)</f>
        <v>匝瑳市立八日市場小学校</v>
      </c>
      <c r="I63" s="33">
        <f>IF(入力!G45="","",入力!G45)</f>
        <v>5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飯島</v>
      </c>
      <c r="D64" s="33" t="str">
        <f>IF(入力!E48="","",入力!E48)</f>
        <v>りい那</v>
      </c>
      <c r="E64" s="33" t="str">
        <f>IF(入力!C47="","",入力!C47)</f>
        <v>イイジマ</v>
      </c>
      <c r="F64" s="33" t="str">
        <f>IF(入力!E47="","",入力!E47)</f>
        <v>リイナ</v>
      </c>
      <c r="G64" s="33">
        <f>IF(入力!M47="","",入力!M47)</f>
        <v>516208564</v>
      </c>
      <c r="H64" s="33" t="str">
        <f>IF(入力!I47="","",入力!I47)</f>
        <v>旭市立嚶鳴小学校</v>
      </c>
      <c r="I64" s="33">
        <f>IF(入力!G47="","",入力!G47)</f>
        <v>5</v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010</cp:lastModifiedBy>
  <cp:lastPrinted>2017-08-22T06:43:57Z</cp:lastPrinted>
  <dcterms:created xsi:type="dcterms:W3CDTF">2014-04-05T09:56:00Z</dcterms:created>
  <dcterms:modified xsi:type="dcterms:W3CDTF">2017-08-31T06:48:36Z</dcterms:modified>
</cp:coreProperties>
</file>