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992e\Desktop\バレーボール\ＪＶＡ\2019\県大会（女子）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<sst xmlns="http://schemas.openxmlformats.org/spreadsheetml/2006/main" count="423" uniqueCount="288">
  <si>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</si>
  <si>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</si>
  <si>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</si>
  <si>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</si>
  <si>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</si>
  <si>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</si>
  <si>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</si>
  <si>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</si>
  <si>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</si>
  <si>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</si>
  <si>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</si>
  <si>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</si>
  <si>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</si>
  <si>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</si>
  <si>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</si>
  <si>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</si>
  <si>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</si>
  <si>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</si>
  <si>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</si>
  <si>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</si>
  <si>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</si>
  <si>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</si>
  <si>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</si>
  <si>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</si>
  <si>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</si>
  <si>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</si>
  <si>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</si>
  <si>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</si>
  <si>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</si>
  <si>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</si>
  <si>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</si>
  <si>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</si>
  <si>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</si>
  <si>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</si>
  <si>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</si>
  <si>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</si>
  <si>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</si>
  <si>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</si>
  <si>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</si>
  <si>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</si>
  <si>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</si>
  <si>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</si>
  <si>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</si>
  <si>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</si>
  <si>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</si>
  <si>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</si>
  <si>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</si>
  <si>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</si>
  <si>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</si>
  <si>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</si>
  <si>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</si>
  <si>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</si>
  <si>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</si>
  <si>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</si>
  <si>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</si>
  <si>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</si>
  <si>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</si>
  <si>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</si>
  <si>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</si>
  <si>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</si>
  <si>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</si>
  <si>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</si>
  <si>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</si>
  <si>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</si>
  <si>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</si>
  <si>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</si>
  <si>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</si>
  <si>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</si>
  <si>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</si>
  <si>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</si>
  <si>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</si>
  <si>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</si>
  <si>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</si>
  <si>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</si>
  <si>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</si>
  <si>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</si>
  <si>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</si>
  <si>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</si>
  <si>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</si>
  <si>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</si>
  <si>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</si>
  <si>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</si>
  <si>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</si>
  <si>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</si>
  <si>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</si>
  <si>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</si>
  <si>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</si>
  <si>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</si>
  <si>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</si>
  <si>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</si>
  <si>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</si>
  <si>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</si>
  <si>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</si>
  <si>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</si>
  <si>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</si>
  <si>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</si>
  <si>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</si>
  <si>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</si>
  <si>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</si>
  <si>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</si>
  <si>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</si>
  <si>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</si>
  <si>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</si>
  <si>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</si>
  <si>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</si>
  <si>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</si>
  <si>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</si>
  <si>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</si>
  <si>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</si>
  <si>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</si>
  <si>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</si>
  <si>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</si>
  <si>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</si>
  <si>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</si>
  <si>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</si>
  <si>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</si>
  <si>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</si>
  <si>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</si>
  <si>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</si>
  <si>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</si>
  <si>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</si>
  <si>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</si>
  <si>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</si>
  <si>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</si>
  <si>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</si>
  <si>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</si>
  <si>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</si>
  <si>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</si>
  <si>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</si>
  <si>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</si>
  <si>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</si>
  <si>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</si>
  <si>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</si>
  <si>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</si>
  <si>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</si>
  <si>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</si>
  <si>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</si>
  <si>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</si>
  <si>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</si>
  <si>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</si>
  <si>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</si>
  <si>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</si>
  <si>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</si>
  <si>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</si>
  <si>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</si>
  <si>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</si>
  <si>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</si>
  <si>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</si>
  <si>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</si>
  <si>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</si>
  <si>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</si>
  <si>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</si>
  <si>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</si>
  <si>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</si>
  <si>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</si>
  <si>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</si>
  <si>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</si>
  <si>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</si>
  <si>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</si>
  <si>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</si>
  <si>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</si>
  <si>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</si>
  <si>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</si>
  <si>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</si>
  <si>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</si>
  <si>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</si>
  <si>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</si>
  <si>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</si>
  <si>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</si>
  <si>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</si>
  <si>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</si>
  <si>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</si>
  <si>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</si>
  <si>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</si>
  <si>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</si>
  <si>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</si>
  <si>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</si>
  <si>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</si>
  <si>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</si>
  <si>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</si>
  <si>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</si>
  <si>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</si>
  <si>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</si>
  <si>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</si>
  <si>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</si>
  <si>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</si>
  <si>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</si>
  <si>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</si>
  <si>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</si>
  <si>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</si>
  <si>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</si>
  <si>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</si>
  <si>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</si>
  <si>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</si>
  <si>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</si>
  <si>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</si>
  <si>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</si>
  <si>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</si>
  <si>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</si>
  <si>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</si>
  <si>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SPORTS　ACADEMY　FUTURES</t>
    <phoneticPr fontId="2"/>
  </si>
  <si>
    <t>スポーツ　アカデミー　フューチャーズ　</t>
    <phoneticPr fontId="2"/>
  </si>
  <si>
    <t>旭</t>
    <rPh sb="0" eb="1">
      <t>アサヒ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</si>
  <si>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</si>
  <si>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</si>
  <si>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カスヤ</t>
    <phoneticPr fontId="2"/>
  </si>
  <si>
    <t>サヤカ</t>
    <phoneticPr fontId="2"/>
  </si>
  <si>
    <t>糟谷</t>
    <rPh sb="0" eb="2">
      <t>カスヤ</t>
    </rPh>
    <phoneticPr fontId="2"/>
  </si>
  <si>
    <t>彩弥香</t>
    <rPh sb="0" eb="3">
      <t>アヤカ</t>
    </rPh>
    <phoneticPr fontId="2"/>
  </si>
  <si>
    <t>千葉県旭市イ147-15</t>
    <rPh sb="0" eb="3">
      <t>チバケン</t>
    </rPh>
    <rPh sb="3" eb="5">
      <t>アサヒシ</t>
    </rPh>
    <phoneticPr fontId="2"/>
  </si>
  <si>
    <t>289</t>
    <phoneticPr fontId="2"/>
  </si>
  <si>
    <t>2511</t>
    <phoneticPr fontId="2"/>
  </si>
  <si>
    <t>080</t>
    <phoneticPr fontId="2"/>
  </si>
  <si>
    <t>1036</t>
    <phoneticPr fontId="2"/>
  </si>
  <si>
    <t>4043</t>
    <phoneticPr fontId="2"/>
  </si>
  <si>
    <t>佐久間</t>
    <rPh sb="0" eb="3">
      <t>サクマ</t>
    </rPh>
    <phoneticPr fontId="2"/>
  </si>
  <si>
    <t>景子</t>
    <rPh sb="0" eb="2">
      <t>ケイコ</t>
    </rPh>
    <phoneticPr fontId="2"/>
  </si>
  <si>
    <t>サクマ</t>
    <phoneticPr fontId="2"/>
  </si>
  <si>
    <t>ケイコ</t>
    <phoneticPr fontId="2"/>
  </si>
  <si>
    <t>2714</t>
    <phoneticPr fontId="2"/>
  </si>
  <si>
    <t>千葉県旭市三川4883-6</t>
    <rPh sb="0" eb="3">
      <t>チバケン</t>
    </rPh>
    <rPh sb="3" eb="5">
      <t>アサヒシ</t>
    </rPh>
    <rPh sb="5" eb="7">
      <t>サンカワ</t>
    </rPh>
    <phoneticPr fontId="2"/>
  </si>
  <si>
    <t>5909</t>
    <phoneticPr fontId="2"/>
  </si>
  <si>
    <t>1151</t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</si>
  <si>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</si>
  <si>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</si>
  <si>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</si>
  <si>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</si>
  <si>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千葉県佐倉市鏑木町1-4-14</t>
    <rPh sb="0" eb="3">
      <t>チバケン</t>
    </rPh>
    <rPh sb="3" eb="6">
      <t>サクラシ</t>
    </rPh>
    <rPh sb="6" eb="8">
      <t>カブラキ</t>
    </rPh>
    <rPh sb="8" eb="9">
      <t>マチ</t>
    </rPh>
    <phoneticPr fontId="2"/>
  </si>
  <si>
    <t>285</t>
    <phoneticPr fontId="2"/>
  </si>
  <si>
    <t>0025</t>
    <phoneticPr fontId="2"/>
  </si>
  <si>
    <t>6664</t>
    <phoneticPr fontId="2"/>
  </si>
  <si>
    <t>7676</t>
    <phoneticPr fontId="2"/>
  </si>
  <si>
    <t>/80</t>
    <phoneticPr fontId="2"/>
  </si>
  <si>
    <t>①</t>
    <phoneticPr fontId="2"/>
  </si>
  <si>
    <t>オガワ</t>
    <phoneticPr fontId="2"/>
  </si>
  <si>
    <t>カンナ</t>
    <phoneticPr fontId="2"/>
  </si>
  <si>
    <t>旭市立中央小学校</t>
    <rPh sb="0" eb="3">
      <t>アサヒシリツ</t>
    </rPh>
    <rPh sb="3" eb="6">
      <t>チュウオウショウ</t>
    </rPh>
    <rPh sb="6" eb="8">
      <t>ガッコウ</t>
    </rPh>
    <phoneticPr fontId="2"/>
  </si>
  <si>
    <t>小川</t>
    <rPh sb="0" eb="2">
      <t>オガワ</t>
    </rPh>
    <phoneticPr fontId="2"/>
  </si>
  <si>
    <t>緩菜</t>
    <rPh sb="0" eb="1">
      <t>ユル</t>
    </rPh>
    <rPh sb="1" eb="2">
      <t>ナ</t>
    </rPh>
    <phoneticPr fontId="2"/>
  </si>
  <si>
    <t>イトウ</t>
    <phoneticPr fontId="2"/>
  </si>
  <si>
    <t>ルミ</t>
    <phoneticPr fontId="2"/>
  </si>
  <si>
    <t>旭市立古城小学校</t>
    <rPh sb="0" eb="3">
      <t>アサヒシリツ</t>
    </rPh>
    <rPh sb="3" eb="5">
      <t>コジョウ</t>
    </rPh>
    <rPh sb="5" eb="8">
      <t>ショウガッコウ</t>
    </rPh>
    <phoneticPr fontId="2"/>
  </si>
  <si>
    <t>伊藤</t>
    <rPh sb="0" eb="2">
      <t>イトウ</t>
    </rPh>
    <phoneticPr fontId="2"/>
  </si>
  <si>
    <t>瑠美</t>
    <rPh sb="0" eb="2">
      <t>ルミ</t>
    </rPh>
    <phoneticPr fontId="2"/>
  </si>
  <si>
    <t>ヒラノ</t>
    <phoneticPr fontId="2"/>
  </si>
  <si>
    <t>ナツ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</si>
  <si>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phoneticPr fontId="2"/>
  </si>
  <si>
    <t>平野</t>
    <rPh sb="0" eb="2">
      <t>ヒラノ</t>
    </rPh>
    <phoneticPr fontId="2"/>
  </si>
  <si>
    <t>奈津</t>
    <rPh sb="0" eb="2">
      <t>ナツ</t>
    </rPh>
    <phoneticPr fontId="2"/>
  </si>
  <si>
    <t>タカシナ</t>
    <phoneticPr fontId="2"/>
  </si>
  <si>
    <t>ソラ</t>
    <phoneticPr fontId="2"/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</si>
  <si>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</si>
  <si>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高品</t>
    <rPh sb="0" eb="2">
      <t>タカシナ</t>
    </rPh>
    <phoneticPr fontId="2"/>
  </si>
  <si>
    <t>咲天</t>
    <rPh sb="0" eb="1">
      <t>サ</t>
    </rPh>
    <rPh sb="1" eb="2">
      <t>テン</t>
    </rPh>
    <phoneticPr fontId="2"/>
  </si>
  <si>
    <t>ハヤシ</t>
    <phoneticPr fontId="2"/>
  </si>
  <si>
    <t>ナホ</t>
    <phoneticPr fontId="2"/>
  </si>
  <si>
    <t>林</t>
    <rPh sb="0" eb="1">
      <t>ハヤシ</t>
    </rPh>
    <phoneticPr fontId="2"/>
  </si>
  <si>
    <t>南帆</t>
    <rPh sb="0" eb="2">
      <t>ナホ</t>
    </rPh>
    <phoneticPr fontId="2"/>
  </si>
  <si>
    <t>カセ</t>
    <phoneticPr fontId="2"/>
  </si>
  <si>
    <t>コトミ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</si>
  <si>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</si>
  <si>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加瀬</t>
    <rPh sb="0" eb="2">
      <t>カセ</t>
    </rPh>
    <phoneticPr fontId="2"/>
  </si>
  <si>
    <t>琴深</t>
    <rPh sb="0" eb="1">
      <t>コト</t>
    </rPh>
    <rPh sb="1" eb="2">
      <t>フカ</t>
    </rPh>
    <phoneticPr fontId="2"/>
  </si>
  <si>
    <t>西宮</t>
    <rPh sb="0" eb="2">
      <t>ニシミヤ</t>
    </rPh>
    <phoneticPr fontId="2"/>
  </si>
  <si>
    <t>まひる</t>
    <phoneticPr fontId="2"/>
  </si>
  <si>
    <t>ニシミヤ</t>
    <phoneticPr fontId="2"/>
  </si>
  <si>
    <t>マヒル</t>
    <phoneticPr fontId="2"/>
  </si>
  <si>
    <t>日下</t>
    <rPh sb="0" eb="1">
      <t>ヒ</t>
    </rPh>
    <rPh sb="1" eb="2">
      <t>シタ</t>
    </rPh>
    <phoneticPr fontId="2"/>
  </si>
  <si>
    <t>クサカ</t>
    <phoneticPr fontId="2"/>
  </si>
  <si>
    <t>はづき</t>
    <phoneticPr fontId="2"/>
  </si>
  <si>
    <t>ハヅキ</t>
    <phoneticPr fontId="2"/>
  </si>
  <si>
    <t>旭市立滝郷小学校</t>
    <rPh sb="0" eb="3">
      <t>アサヒシリツ</t>
    </rPh>
    <rPh sb="3" eb="5">
      <t>タキサト</t>
    </rPh>
    <rPh sb="5" eb="8">
      <t>ショウガッコウ</t>
    </rPh>
    <phoneticPr fontId="2"/>
  </si>
  <si>
    <t>旭市立鶴巻小学校</t>
    <rPh sb="0" eb="3">
      <t>アサヒシリツ</t>
    </rPh>
    <rPh sb="3" eb="5">
      <t>ツルマキ</t>
    </rPh>
    <rPh sb="5" eb="8">
      <t>ショウガッコウ</t>
    </rPh>
    <phoneticPr fontId="2"/>
  </si>
  <si>
    <t>石橋</t>
    <rPh sb="0" eb="2">
      <t>イシバシ</t>
    </rPh>
    <phoneticPr fontId="2"/>
  </si>
  <si>
    <t>琉愛</t>
    <rPh sb="0" eb="1">
      <t>リュウ</t>
    </rPh>
    <rPh sb="1" eb="2">
      <t>アイ</t>
    </rPh>
    <phoneticPr fontId="2"/>
  </si>
  <si>
    <t>イシバシ</t>
    <phoneticPr fontId="2"/>
  </si>
  <si>
    <t>ルナ</t>
    <phoneticPr fontId="2"/>
  </si>
  <si>
    <t>カセ</t>
    <phoneticPr fontId="2"/>
  </si>
  <si>
    <t>ユウカ</t>
    <phoneticPr fontId="2"/>
  </si>
  <si>
    <t>結椛</t>
    <rPh sb="0" eb="1">
      <t>ムス</t>
    </rPh>
    <rPh sb="1" eb="2">
      <t>モミジ</t>
    </rPh>
    <phoneticPr fontId="2"/>
  </si>
  <si>
    <t>イシカワ</t>
    <phoneticPr fontId="2"/>
  </si>
  <si>
    <t>ユア</t>
    <phoneticPr fontId="2"/>
  </si>
  <si>
    <t>石川</t>
    <rPh sb="0" eb="2">
      <t>イシカワ</t>
    </rPh>
    <phoneticPr fontId="2"/>
  </si>
  <si>
    <t>結愛</t>
    <rPh sb="0" eb="1">
      <t>ムス</t>
    </rPh>
    <rPh sb="1" eb="2">
      <t>アイ</t>
    </rPh>
    <phoneticPr fontId="2"/>
  </si>
  <si>
    <t>璃乙</t>
    <phoneticPr fontId="2"/>
  </si>
  <si>
    <t>リオ</t>
    <phoneticPr fontId="2"/>
  </si>
  <si>
    <t>旭市立鶴巻小学校</t>
    <rPh sb="0" eb="3">
      <t>アサヒシリツ</t>
    </rPh>
    <rPh sb="3" eb="5">
      <t>ツルマキ</t>
    </rPh>
    <rPh sb="5" eb="8">
      <t>ショウガッコウ</t>
    </rPh>
    <phoneticPr fontId="2"/>
  </si>
  <si>
    <t>攻撃的なサーブと拾ってつなぐことが持ち味です。器用なプレーは得意ではありませんが、チームワークの良さには自信があります。目標はベスト８です！保護者の方々、男子選手、そしてチームスタッフのみんなが『一致団結』し、県大会を勝ち進んでいきます☆</t>
    <rPh sb="0" eb="3">
      <t>コウゲキテキ</t>
    </rPh>
    <rPh sb="8" eb="9">
      <t>ヒロ</t>
    </rPh>
    <rPh sb="17" eb="18">
      <t>モ</t>
    </rPh>
    <rPh sb="19" eb="20">
      <t>アジ</t>
    </rPh>
    <rPh sb="23" eb="25">
      <t>キヨウ</t>
    </rPh>
    <rPh sb="30" eb="32">
      <t>トクイ</t>
    </rPh>
    <rPh sb="48" eb="49">
      <t>ヨ</t>
    </rPh>
    <rPh sb="52" eb="54">
      <t>ジシン</t>
    </rPh>
    <rPh sb="60" eb="62">
      <t>モクヒョウ</t>
    </rPh>
    <rPh sb="70" eb="73">
      <t>ホゴシャ</t>
    </rPh>
    <rPh sb="74" eb="76">
      <t>カタガタ</t>
    </rPh>
    <rPh sb="77" eb="79">
      <t>ダンシ</t>
    </rPh>
    <rPh sb="79" eb="81">
      <t>センシュ</t>
    </rPh>
    <rPh sb="98" eb="102">
      <t>イッチダンケツ</t>
    </rPh>
    <rPh sb="105" eb="108">
      <t>ケンタイカイ</t>
    </rPh>
    <rPh sb="109" eb="110">
      <t>カ</t>
    </rPh>
    <rPh sb="111" eb="112">
      <t>スス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</si>
</sst>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0" t="s">
        <v>189</v>
      </c>
      <c r="B2" s="231"/>
      <c r="C2" s="438" t="s">
        <v>201</v>
      </c>
      <c r="D2" s="232"/>
      <c r="E2" s="232"/>
      <c r="F2" s="232"/>
      <c r="G2" s="232"/>
      <c r="H2" s="232"/>
      <c r="I2" s="233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437" t="s">
        <v>200</v>
      </c>
      <c r="D3" s="236"/>
      <c r="E3" s="236"/>
      <c r="F3" s="236"/>
      <c r="G3" s="236"/>
      <c r="H3" s="236"/>
      <c r="I3" s="237"/>
      <c r="J3" s="85" t="s">
        <v>159</v>
      </c>
      <c r="K3" s="86"/>
      <c r="L3" s="86"/>
      <c r="M3" s="86"/>
      <c r="N3" s="86"/>
      <c r="O3" s="87"/>
      <c r="P3" s="194" t="s">
        <v>202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181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432918111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22017</v>
      </c>
      <c r="K5" s="142"/>
      <c r="L5" s="142"/>
      <c r="M5" s="142"/>
      <c r="N5" s="142"/>
      <c r="O5" s="142"/>
      <c r="P5" s="439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39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40" t="s">
        <v>205</v>
      </c>
      <c r="D7" s="110"/>
      <c r="E7" s="441" t="s">
        <v>206</v>
      </c>
      <c r="F7" s="111"/>
      <c r="G7" s="113">
        <v>518084400</v>
      </c>
      <c r="H7" s="113"/>
      <c r="I7" s="113"/>
      <c r="J7" s="113"/>
      <c r="K7" s="113"/>
      <c r="L7" s="113"/>
      <c r="M7" s="113">
        <v>217574</v>
      </c>
      <c r="N7" s="113"/>
      <c r="O7" s="113"/>
      <c r="P7" s="77" t="s">
        <v>72</v>
      </c>
      <c r="Q7" s="78"/>
      <c r="R7" s="137" t="s">
        <v>210</v>
      </c>
      <c r="S7" s="137"/>
      <c r="T7" s="137"/>
      <c r="U7" s="137"/>
      <c r="V7" s="50" t="s">
        <v>73</v>
      </c>
      <c r="W7" s="136" t="s">
        <v>211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 t="s">
        <v>212</v>
      </c>
      <c r="AM7" s="143"/>
      <c r="AN7" s="143"/>
      <c r="AO7" s="143"/>
      <c r="AP7" s="143"/>
      <c r="AQ7" s="143"/>
      <c r="AR7" s="143"/>
      <c r="AS7" s="59" t="s">
        <v>75</v>
      </c>
      <c r="AT7" s="247">
        <v>31</v>
      </c>
    </row>
    <row r="8" spans="1:51" ht="18" customHeight="1">
      <c r="A8" s="120"/>
      <c r="B8" s="119"/>
      <c r="C8" s="442" t="s">
        <v>207</v>
      </c>
      <c r="D8" s="116"/>
      <c r="E8" s="443" t="s">
        <v>208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209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213</v>
      </c>
      <c r="AL8" s="147"/>
      <c r="AM8" s="147"/>
      <c r="AN8" s="147"/>
      <c r="AO8" s="60" t="s">
        <v>76</v>
      </c>
      <c r="AP8" s="147" t="s">
        <v>214</v>
      </c>
      <c r="AQ8" s="147"/>
      <c r="AR8" s="147"/>
      <c r="AS8" s="148"/>
      <c r="AT8" s="247"/>
    </row>
    <row r="9" spans="1:51" ht="14.45" customHeight="1">
      <c r="A9" s="120" t="s">
        <v>150</v>
      </c>
      <c r="B9" s="119"/>
      <c r="C9" s="440" t="s">
        <v>217</v>
      </c>
      <c r="D9" s="110"/>
      <c r="E9" s="441" t="s">
        <v>218</v>
      </c>
      <c r="F9" s="111"/>
      <c r="G9" s="113">
        <v>518084370</v>
      </c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137" t="s">
        <v>210</v>
      </c>
      <c r="S9" s="137"/>
      <c r="T9" s="137"/>
      <c r="U9" s="137"/>
      <c r="V9" s="50" t="s">
        <v>73</v>
      </c>
      <c r="W9" s="136" t="s">
        <v>219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 t="s">
        <v>212</v>
      </c>
      <c r="AM9" s="143"/>
      <c r="AN9" s="143"/>
      <c r="AO9" s="143"/>
      <c r="AP9" s="143"/>
      <c r="AQ9" s="143"/>
      <c r="AR9" s="143"/>
      <c r="AS9" s="59" t="s">
        <v>194</v>
      </c>
      <c r="AT9" s="248">
        <v>20</v>
      </c>
    </row>
    <row r="10" spans="1:51" ht="18" customHeight="1">
      <c r="A10" s="120"/>
      <c r="B10" s="119"/>
      <c r="C10" s="442" t="s">
        <v>215</v>
      </c>
      <c r="D10" s="116"/>
      <c r="E10" s="443" t="s">
        <v>216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220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 t="s">
        <v>221</v>
      </c>
      <c r="AL10" s="147"/>
      <c r="AM10" s="147"/>
      <c r="AN10" s="147"/>
      <c r="AO10" s="60" t="s">
        <v>195</v>
      </c>
      <c r="AP10" s="147" t="s">
        <v>222</v>
      </c>
      <c r="AQ10" s="147"/>
      <c r="AR10" s="147"/>
      <c r="AS10" s="148"/>
      <c r="AT10" s="248"/>
    </row>
    <row r="11" spans="1:51" ht="14.45" customHeight="1">
      <c r="A11" s="120" t="s">
        <v>151</v>
      </c>
      <c r="B11" s="119"/>
      <c r="C11" s="109"/>
      <c r="D11" s="110"/>
      <c r="E11" s="110"/>
      <c r="F11" s="111"/>
      <c r="G11" s="113"/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/>
      <c r="AM11" s="143"/>
      <c r="AN11" s="143"/>
      <c r="AO11" s="143"/>
      <c r="AP11" s="143"/>
      <c r="AQ11" s="143"/>
      <c r="AR11" s="143"/>
      <c r="AS11" s="59" t="s">
        <v>194</v>
      </c>
      <c r="AT11" s="248"/>
    </row>
    <row r="12" spans="1:51" ht="18" customHeight="1">
      <c r="A12" s="120"/>
      <c r="B12" s="119"/>
      <c r="C12" s="115"/>
      <c r="D12" s="116"/>
      <c r="E12" s="116"/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/>
      <c r="AL12" s="147"/>
      <c r="AM12" s="147"/>
      <c r="AN12" s="147"/>
      <c r="AO12" s="60" t="s">
        <v>195</v>
      </c>
      <c r="AP12" s="147"/>
      <c r="AQ12" s="147"/>
      <c r="AR12" s="147"/>
      <c r="AS12" s="148"/>
      <c r="AT12" s="248"/>
    </row>
    <row r="13" spans="1:51" ht="15" customHeight="1">
      <c r="A13" s="120" t="s">
        <v>152</v>
      </c>
      <c r="B13" s="119"/>
      <c r="C13" s="440" t="s">
        <v>205</v>
      </c>
      <c r="D13" s="110"/>
      <c r="E13" s="441" t="s">
        <v>206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49"/>
    </row>
    <row r="14" spans="1:51" ht="18" customHeight="1">
      <c r="A14" s="120"/>
      <c r="B14" s="119"/>
      <c r="C14" s="442" t="s">
        <v>207</v>
      </c>
      <c r="D14" s="116"/>
      <c r="E14" s="443" t="s">
        <v>208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49"/>
    </row>
    <row r="15" spans="1:51" ht="15" customHeight="1">
      <c r="A15" s="129" t="s">
        <v>166</v>
      </c>
      <c r="B15" s="119"/>
      <c r="C15" s="440" t="s">
        <v>223</v>
      </c>
      <c r="D15" s="110"/>
      <c r="E15" s="441" t="s">
        <v>224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 t="s">
        <v>228</v>
      </c>
      <c r="S15" s="137"/>
      <c r="T15" s="137"/>
      <c r="U15" s="137"/>
      <c r="V15" s="49" t="s">
        <v>73</v>
      </c>
      <c r="W15" s="136" t="s">
        <v>229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 t="s">
        <v>212</v>
      </c>
      <c r="AM15" s="143"/>
      <c r="AN15" s="143"/>
      <c r="AO15" s="143"/>
      <c r="AP15" s="143"/>
      <c r="AQ15" s="143"/>
      <c r="AR15" s="143"/>
      <c r="AS15" s="59" t="s">
        <v>194</v>
      </c>
      <c r="AT15" s="248">
        <v>50</v>
      </c>
    </row>
    <row r="16" spans="1:51" ht="18" customHeight="1">
      <c r="A16" s="120"/>
      <c r="B16" s="119"/>
      <c r="C16" s="442" t="s">
        <v>225</v>
      </c>
      <c r="D16" s="116"/>
      <c r="E16" s="443" t="s">
        <v>226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227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 t="s">
        <v>230</v>
      </c>
      <c r="AL16" s="147"/>
      <c r="AM16" s="147"/>
      <c r="AN16" s="147"/>
      <c r="AO16" s="60" t="s">
        <v>195</v>
      </c>
      <c r="AP16" s="147" t="s">
        <v>231</v>
      </c>
      <c r="AQ16" s="147"/>
      <c r="AR16" s="147"/>
      <c r="AS16" s="148"/>
      <c r="AT16" s="248"/>
    </row>
    <row r="17" spans="1:46">
      <c r="A17" s="120" t="s">
        <v>6</v>
      </c>
      <c r="B17" s="119"/>
      <c r="C17" s="152" t="str">
        <f>IF(P16="","",P16)</f>
        <v>千葉県佐倉市鏑木町1-4-14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>080-6664-7676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 t="s">
        <v>232</v>
      </c>
      <c r="D21" s="80"/>
      <c r="E21" s="80">
        <v>6664</v>
      </c>
      <c r="F21" s="80"/>
      <c r="G21" s="80">
        <v>7676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4" t="s">
        <v>167</v>
      </c>
      <c r="Q23" s="118"/>
      <c r="R23" s="118"/>
      <c r="S23" s="118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6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4" t="s">
        <v>233</v>
      </c>
      <c r="C25" s="445" t="s">
        <v>234</v>
      </c>
      <c r="D25" s="446"/>
      <c r="E25" s="447" t="s">
        <v>235</v>
      </c>
      <c r="F25" s="448"/>
      <c r="G25" s="91">
        <v>6</v>
      </c>
      <c r="H25" s="93"/>
      <c r="I25" s="449" t="s">
        <v>236</v>
      </c>
      <c r="J25" s="450"/>
      <c r="K25" s="450"/>
      <c r="L25" s="451"/>
      <c r="M25" s="91">
        <v>517005999</v>
      </c>
      <c r="N25" s="92"/>
      <c r="O25" s="93"/>
      <c r="P25" s="91">
        <v>146</v>
      </c>
      <c r="Q25" s="92"/>
      <c r="R25" s="92"/>
      <c r="S25" s="92"/>
      <c r="T25" s="97"/>
      <c r="U25" s="1"/>
      <c r="V25" s="1"/>
      <c r="W25" s="1"/>
      <c r="X25" s="1"/>
      <c r="Y25" s="99">
        <v>10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52" t="s">
        <v>237</v>
      </c>
      <c r="D26" s="453"/>
      <c r="E26" s="454" t="s">
        <v>238</v>
      </c>
      <c r="F26" s="455"/>
      <c r="G26" s="94"/>
      <c r="H26" s="96"/>
      <c r="I26" s="456"/>
      <c r="J26" s="457"/>
      <c r="K26" s="457"/>
      <c r="L26" s="458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0" t="s">
        <v>239</v>
      </c>
      <c r="D27" s="110"/>
      <c r="E27" s="441" t="s">
        <v>240</v>
      </c>
      <c r="F27" s="111"/>
      <c r="G27" s="91">
        <v>4</v>
      </c>
      <c r="H27" s="93"/>
      <c r="I27" s="449" t="s">
        <v>241</v>
      </c>
      <c r="J27" s="92"/>
      <c r="K27" s="92"/>
      <c r="L27" s="93"/>
      <c r="M27" s="91">
        <v>518802493</v>
      </c>
      <c r="N27" s="92"/>
      <c r="O27" s="93"/>
      <c r="P27" s="91">
        <v>154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2" t="s">
        <v>242</v>
      </c>
      <c r="D28" s="116"/>
      <c r="E28" s="443" t="s">
        <v>243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0" t="s">
        <v>244</v>
      </c>
      <c r="D29" s="110"/>
      <c r="E29" s="441" t="s">
        <v>245</v>
      </c>
      <c r="F29" s="111"/>
      <c r="G29" s="91">
        <v>6</v>
      </c>
      <c r="H29" s="93"/>
      <c r="I29" s="449" t="s">
        <v>246</v>
      </c>
      <c r="J29" s="92"/>
      <c r="K29" s="92"/>
      <c r="L29" s="93"/>
      <c r="M29" s="91">
        <v>517005978</v>
      </c>
      <c r="N29" s="92"/>
      <c r="O29" s="93"/>
      <c r="P29" s="91">
        <v>136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2" t="s">
        <v>247</v>
      </c>
      <c r="D30" s="116"/>
      <c r="E30" s="443" t="s">
        <v>248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0" t="s">
        <v>249</v>
      </c>
      <c r="D31" s="110"/>
      <c r="E31" s="441" t="s">
        <v>250</v>
      </c>
      <c r="F31" s="111"/>
      <c r="G31" s="91">
        <v>6</v>
      </c>
      <c r="H31" s="93"/>
      <c r="I31" s="449" t="s">
        <v>251</v>
      </c>
      <c r="J31" s="92"/>
      <c r="K31" s="92"/>
      <c r="L31" s="93"/>
      <c r="M31" s="91">
        <v>517005946</v>
      </c>
      <c r="N31" s="92"/>
      <c r="O31" s="93"/>
      <c r="P31" s="91">
        <v>154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2" t="s">
        <v>252</v>
      </c>
      <c r="D32" s="116"/>
      <c r="E32" s="443" t="s">
        <v>253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40" t="s">
        <v>254</v>
      </c>
      <c r="D33" s="110"/>
      <c r="E33" s="441" t="s">
        <v>255</v>
      </c>
      <c r="F33" s="111"/>
      <c r="G33" s="91">
        <v>6</v>
      </c>
      <c r="H33" s="93"/>
      <c r="I33" s="449" t="s">
        <v>246</v>
      </c>
      <c r="J33" s="92"/>
      <c r="K33" s="92"/>
      <c r="L33" s="93"/>
      <c r="M33" s="91">
        <v>517005980</v>
      </c>
      <c r="N33" s="92"/>
      <c r="O33" s="93"/>
      <c r="P33" s="91">
        <v>148</v>
      </c>
      <c r="Q33" s="92"/>
      <c r="R33" s="92"/>
      <c r="S33" s="92"/>
      <c r="T33" s="97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2" t="s">
        <v>256</v>
      </c>
      <c r="D34" s="116"/>
      <c r="E34" s="443" t="s">
        <v>257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45" t="s">
        <v>258</v>
      </c>
      <c r="D35" s="459"/>
      <c r="E35" s="447" t="s">
        <v>259</v>
      </c>
      <c r="F35" s="460"/>
      <c r="G35" s="91">
        <v>6</v>
      </c>
      <c r="H35" s="93"/>
      <c r="I35" s="449" t="s">
        <v>260</v>
      </c>
      <c r="J35" s="92"/>
      <c r="K35" s="92"/>
      <c r="L35" s="93"/>
      <c r="M35" s="91">
        <v>517005962</v>
      </c>
      <c r="N35" s="92"/>
      <c r="O35" s="93"/>
      <c r="P35" s="91">
        <v>147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52" t="s">
        <v>261</v>
      </c>
      <c r="D36" s="461"/>
      <c r="E36" s="454" t="s">
        <v>262</v>
      </c>
      <c r="F36" s="462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40" t="s">
        <v>265</v>
      </c>
      <c r="D37" s="110"/>
      <c r="E37" s="441" t="s">
        <v>266</v>
      </c>
      <c r="F37" s="111"/>
      <c r="G37" s="91">
        <v>5</v>
      </c>
      <c r="H37" s="93"/>
      <c r="I37" s="449" t="s">
        <v>246</v>
      </c>
      <c r="J37" s="92"/>
      <c r="K37" s="92"/>
      <c r="L37" s="93"/>
      <c r="M37" s="91">
        <v>519035524</v>
      </c>
      <c r="N37" s="92"/>
      <c r="O37" s="93"/>
      <c r="P37" s="91">
        <v>132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2" t="s">
        <v>263</v>
      </c>
      <c r="D38" s="116"/>
      <c r="E38" s="443" t="s">
        <v>264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40" t="s">
        <v>268</v>
      </c>
      <c r="D39" s="110"/>
      <c r="E39" s="441" t="s">
        <v>270</v>
      </c>
      <c r="F39" s="111"/>
      <c r="G39" s="91">
        <v>4</v>
      </c>
      <c r="H39" s="93"/>
      <c r="I39" s="449" t="s">
        <v>271</v>
      </c>
      <c r="J39" s="92"/>
      <c r="K39" s="92"/>
      <c r="L39" s="93"/>
      <c r="M39" s="91">
        <v>519035548</v>
      </c>
      <c r="N39" s="92"/>
      <c r="O39" s="93"/>
      <c r="P39" s="91">
        <v>134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2" t="s">
        <v>267</v>
      </c>
      <c r="D40" s="116"/>
      <c r="E40" s="443" t="s">
        <v>269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45" t="s">
        <v>275</v>
      </c>
      <c r="D41" s="459"/>
      <c r="E41" s="447" t="s">
        <v>276</v>
      </c>
      <c r="F41" s="460"/>
      <c r="G41" s="91">
        <v>3</v>
      </c>
      <c r="H41" s="93"/>
      <c r="I41" s="449" t="s">
        <v>272</v>
      </c>
      <c r="J41" s="92"/>
      <c r="K41" s="92"/>
      <c r="L41" s="93"/>
      <c r="M41" s="91">
        <v>518110130</v>
      </c>
      <c r="N41" s="92"/>
      <c r="O41" s="93"/>
      <c r="P41" s="91">
        <v>132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52" t="s">
        <v>273</v>
      </c>
      <c r="D42" s="461"/>
      <c r="E42" s="454" t="s">
        <v>274</v>
      </c>
      <c r="F42" s="462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40" t="s">
        <v>277</v>
      </c>
      <c r="D43" s="110"/>
      <c r="E43" s="441" t="s">
        <v>278</v>
      </c>
      <c r="F43" s="111"/>
      <c r="G43" s="91">
        <v>3</v>
      </c>
      <c r="H43" s="93"/>
      <c r="I43" s="449" t="s">
        <v>260</v>
      </c>
      <c r="J43" s="92"/>
      <c r="K43" s="92"/>
      <c r="L43" s="93"/>
      <c r="M43" s="91">
        <v>518110239</v>
      </c>
      <c r="N43" s="92"/>
      <c r="O43" s="93"/>
      <c r="P43" s="91">
        <v>124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42" t="s">
        <v>261</v>
      </c>
      <c r="D44" s="116"/>
      <c r="E44" s="443" t="s">
        <v>279</v>
      </c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440" t="s">
        <v>280</v>
      </c>
      <c r="D45" s="110"/>
      <c r="E45" s="441" t="s">
        <v>281</v>
      </c>
      <c r="F45" s="111"/>
      <c r="G45" s="91">
        <v>4</v>
      </c>
      <c r="H45" s="93"/>
      <c r="I45" s="449" t="s">
        <v>241</v>
      </c>
      <c r="J45" s="92"/>
      <c r="K45" s="92"/>
      <c r="L45" s="93"/>
      <c r="M45" s="91">
        <v>518802509</v>
      </c>
      <c r="N45" s="92"/>
      <c r="O45" s="93"/>
      <c r="P45" s="91">
        <v>130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442" t="s">
        <v>282</v>
      </c>
      <c r="D46" s="116"/>
      <c r="E46" s="443" t="s">
        <v>283</v>
      </c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440" t="s">
        <v>275</v>
      </c>
      <c r="D47" s="110"/>
      <c r="E47" s="441" t="s">
        <v>285</v>
      </c>
      <c r="F47" s="111"/>
      <c r="G47" s="91">
        <v>2</v>
      </c>
      <c r="H47" s="93"/>
      <c r="I47" s="449" t="s">
        <v>286</v>
      </c>
      <c r="J47" s="92"/>
      <c r="K47" s="92"/>
      <c r="L47" s="93"/>
      <c r="M47" s="91">
        <v>518110147</v>
      </c>
      <c r="N47" s="92"/>
      <c r="O47" s="93"/>
      <c r="P47" s="91">
        <v>123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463" t="s">
        <v>273</v>
      </c>
      <c r="D48" s="203"/>
      <c r="E48" s="464" t="s">
        <v>284</v>
      </c>
      <c r="F48" s="204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 t="s">
        <v>287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0">
        <f>LEN(A55)</f>
        <v>119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SPORTS　ACADEMY　FUTURES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>
        <f>IF(入力!C4="","",IF(入力!C5="",入力!C4,入力!C4&amp;"　　"&amp;入力!C5))</f>
        <v>432918111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糟谷　彩弥香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518084400</v>
      </c>
      <c r="H7" s="262"/>
      <c r="I7" s="262"/>
      <c r="J7" s="262" t="str">
        <f>IF(入力!J7="","",入力!J7)</f>
        <v/>
      </c>
      <c r="K7" s="262"/>
      <c r="L7" s="262"/>
      <c r="M7" s="262">
        <f>IF(入力!M7="","",入力!M7)</f>
        <v>217574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2</v>
      </c>
      <c r="B9" s="253"/>
      <c r="C9" s="265" t="str">
        <f>IF(入力!C10="","",入力!C10&amp;"　"&amp;入力!E10)</f>
        <v>佐久間　景子</v>
      </c>
      <c r="D9" s="266"/>
      <c r="E9" s="266"/>
      <c r="F9" s="266"/>
      <c r="G9" s="262">
        <f>IF(入力!G9="","",入力!G9)</f>
        <v>518084370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3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糟谷　彩弥香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大場　弘樹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3" t="s">
        <v>6</v>
      </c>
      <c r="B17" s="253"/>
      <c r="C17" s="254" t="str">
        <f>IF(入力!C17="","",入力!C17&amp;"　"&amp;入力!E17)</f>
        <v>千葉県佐倉市鏑木町1-4-14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080-6664-7676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/80－6664－7676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小川　緩菜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旭市立中央小学校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517005999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伊藤　瑠美</v>
      </c>
      <c r="D27" s="266"/>
      <c r="E27" s="266"/>
      <c r="F27" s="266"/>
      <c r="G27" s="253">
        <f>IF(入力!G27="","",入力!G27)</f>
        <v>4</v>
      </c>
      <c r="H27" s="253" t="str">
        <f>IF(入力!H27="","",入力!H27)</f>
        <v/>
      </c>
      <c r="I27" s="253" t="str">
        <f>IF(入力!I27="","",入力!I27)</f>
        <v>旭市立古城小学校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518802493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平野　奈津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旭市立富浦小学校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517005978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高品　咲天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旭市立干潟小学校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517005946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林　南帆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旭市立富浦小学校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517005980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加瀬　琴深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銚子市立豊里小学校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517005962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西宮　まひる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旭市立富浦小学校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519035524</v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日下　はづき</v>
      </c>
      <c r="D39" s="266"/>
      <c r="E39" s="266"/>
      <c r="F39" s="266"/>
      <c r="G39" s="253">
        <f>IF(入力!G39="","",入力!G39)</f>
        <v>4</v>
      </c>
      <c r="H39" s="253" t="str">
        <f>IF(入力!H39="","",入力!H39)</f>
        <v/>
      </c>
      <c r="I39" s="253" t="str">
        <f>IF(入力!I39="","",入力!I39)</f>
        <v>旭市立滝郷小学校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519035548</v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石橋　琉愛</v>
      </c>
      <c r="D41" s="266"/>
      <c r="E41" s="266"/>
      <c r="F41" s="266"/>
      <c r="G41" s="253">
        <f>IF(入力!G41="","",入力!G41)</f>
        <v>3</v>
      </c>
      <c r="H41" s="253" t="str">
        <f>IF(入力!H41="","",入力!H41)</f>
        <v/>
      </c>
      <c r="I41" s="253" t="str">
        <f>IF(入力!I41="","",入力!I41)</f>
        <v>旭市立鶴巻小学校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518110130</v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>
        <f>IF(入力!B43="","",入力!B43)</f>
        <v>10</v>
      </c>
      <c r="C43" s="265" t="str">
        <f>IF(入力!C44="","",入力!C44&amp;"　"&amp;入力!E44)</f>
        <v>加瀬　結椛</v>
      </c>
      <c r="D43" s="266"/>
      <c r="E43" s="266"/>
      <c r="F43" s="266"/>
      <c r="G43" s="253">
        <f>IF(入力!G43="","",入力!G43)</f>
        <v>3</v>
      </c>
      <c r="H43" s="253" t="str">
        <f>IF(入力!H43="","",入力!H43)</f>
        <v/>
      </c>
      <c r="I43" s="253" t="str">
        <f>IF(入力!I43="","",入力!I43)</f>
        <v>銚子市立豊里小学校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518110239</v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>
        <f>IF(入力!B45="","",入力!B45)</f>
        <v>11</v>
      </c>
      <c r="C45" s="265" t="str">
        <f>IF(入力!C46="","",入力!C46&amp;"　"&amp;入力!E46)</f>
        <v>石川　結愛</v>
      </c>
      <c r="D45" s="266"/>
      <c r="E45" s="266"/>
      <c r="F45" s="266"/>
      <c r="G45" s="253">
        <f>IF(入力!G45="","",入力!G45)</f>
        <v>4</v>
      </c>
      <c r="H45" s="253" t="str">
        <f>IF(入力!H45="","",入力!H45)</f>
        <v/>
      </c>
      <c r="I45" s="253" t="str">
        <f>IF(入力!I45="","",入力!I45)</f>
        <v>旭市立古城小学校</v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>
        <f>IF(入力!M45="","",入力!M45)</f>
        <v>518802509</v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>
        <f>IF(入力!B47="","",入力!B47)</f>
        <v>12</v>
      </c>
      <c r="C47" s="265" t="str">
        <f>IF(入力!C48="","",入力!C48&amp;"　"&amp;入力!E48)</f>
        <v>石橋　璃乙</v>
      </c>
      <c r="D47" s="266"/>
      <c r="E47" s="266"/>
      <c r="F47" s="266"/>
      <c r="G47" s="253">
        <f>IF(入力!G47="","",入力!G47)</f>
        <v>2</v>
      </c>
      <c r="H47" s="253" t="str">
        <f>IF(入力!H47="","",入力!H47)</f>
        <v/>
      </c>
      <c r="I47" s="253" t="str">
        <f>IF(入力!I47="","",入力!I47)</f>
        <v>旭市立鶴巻小学校</v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>
        <f>IF(入力!M47="","",入力!M47)</f>
        <v>518110147</v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>スポーツ　アカデミー　フューチャーズ　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旭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>総武本</v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SPORTS　ACADEMY　FUTURES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(女子)</v>
      </c>
      <c r="V17" s="300"/>
      <c r="W17" s="300"/>
      <c r="X17" s="301"/>
      <c r="Y17" s="354">
        <f>IF(入力!C4="","",入力!C4)</f>
        <v>432918111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>旭</v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 t="str">
        <f>IF(入力!J7="","",入力!J7)</f>
        <v/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 t="str">
        <f>IF(入力!J9="","",入力!J9)</f>
        <v/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>
        <f>IF(入力!M7="","",入力!M7)</f>
        <v>217574</v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 t="str">
        <f>IF(入力!M9="","",入力!M9)</f>
        <v/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カスヤ　サヤカ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>
        <f>IF(入力!AT7="","",入力!AT7)</f>
        <v>31</v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>289</v>
      </c>
      <c r="AC22" s="343"/>
      <c r="AD22" s="343"/>
      <c r="AE22" s="343"/>
      <c r="AF22" s="16" t="s">
        <v>73</v>
      </c>
      <c r="AG22" s="343" t="str">
        <f>IF(入力!W7="","",入力!W7)</f>
        <v>2511</v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080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糟谷　彩弥香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千葉県旭市イ147-15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1036</v>
      </c>
      <c r="AY23" s="292"/>
      <c r="AZ23" s="292"/>
      <c r="BA23" s="292"/>
      <c r="BB23" s="19" t="s">
        <v>76</v>
      </c>
      <c r="BC23" s="292" t="str">
        <f>IF(入力!AP8="","",入力!AP8)</f>
        <v>4043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サクマ　ケイコ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>
        <f>IF(入力!AT9="","",入力!AT9)</f>
        <v>20</v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>289</v>
      </c>
      <c r="AC24" s="343"/>
      <c r="AD24" s="343"/>
      <c r="AE24" s="343"/>
      <c r="AF24" s="16" t="s">
        <v>73</v>
      </c>
      <c r="AG24" s="343" t="str">
        <f>IF(入力!W9="","",入力!W9)</f>
        <v>2714</v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>080</v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佐久間　景子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>千葉県旭市三川4883-6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>5909</v>
      </c>
      <c r="AY25" s="292"/>
      <c r="AZ25" s="292"/>
      <c r="BA25" s="292"/>
      <c r="BB25" s="19" t="s">
        <v>76</v>
      </c>
      <c r="BC25" s="292" t="str">
        <f>IF(入力!AP10="","",入力!AP10)</f>
        <v>1151</v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/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 t="str">
        <f>IF(入力!AT11="","",入力!AT11)</f>
        <v/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/>
      </c>
      <c r="AC26" s="343"/>
      <c r="AD26" s="343"/>
      <c r="AE26" s="343"/>
      <c r="AF26" s="16" t="s">
        <v>73</v>
      </c>
      <c r="AG26" s="343" t="str">
        <f>IF(入力!W11="","",入力!W11)</f>
        <v/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/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/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/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/>
      </c>
      <c r="AY27" s="292"/>
      <c r="AZ27" s="292"/>
      <c r="BA27" s="292"/>
      <c r="BB27" s="19" t="s">
        <v>76</v>
      </c>
      <c r="BC27" s="292" t="str">
        <f>IF(入力!AP12="","",入力!AP12)</f>
        <v/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オオバ　ヒロキ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>
        <f>IF(入力!AT15="","",入力!AT15)</f>
        <v>50</v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>285</v>
      </c>
      <c r="AC28" s="343"/>
      <c r="AD28" s="343"/>
      <c r="AE28" s="343"/>
      <c r="AF28" s="16" t="s">
        <v>73</v>
      </c>
      <c r="AG28" s="343" t="str">
        <f>IF(入力!W15="","",入力!W15)</f>
        <v>0025</v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080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大場　弘樹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千葉県佐倉市鏑木町1-4-14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6664</v>
      </c>
      <c r="AY29" s="361"/>
      <c r="AZ29" s="361"/>
      <c r="BA29" s="361"/>
      <c r="BB29" s="73" t="s">
        <v>76</v>
      </c>
      <c r="BC29" s="361" t="str">
        <f>IF(入力!AP16="","",入力!AP16)</f>
        <v>7676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 t="str">
        <f>IF(入力!B25="","",入力!B25)</f>
        <v>①</v>
      </c>
      <c r="D34" s="407"/>
      <c r="E34" s="408"/>
      <c r="F34" s="393" t="str">
        <f>IF(入力!C26="","",入力!C25&amp;"　"&amp;入力!E25&amp;"
"&amp;入力!C26&amp;"　"&amp;入力!E26)</f>
        <v>オガワ　カンナ
小川　緩菜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>
        <f>IF(入力!G25="","",入力!G25)</f>
        <v>6</v>
      </c>
      <c r="R34" s="381"/>
      <c r="S34" s="382"/>
      <c r="T34" s="399" t="str">
        <f>IF(入力!I25="","",入力!I25)</f>
        <v>旭市立中央小学校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517005999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146</v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イトウ　ルミ
伊藤　瑠美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>
        <f>IF(入力!G27="","",入力!G27)</f>
        <v>4</v>
      </c>
      <c r="R36" s="381"/>
      <c r="S36" s="382"/>
      <c r="T36" s="399" t="str">
        <f>IF(入力!I27="","",入力!I27)</f>
        <v>旭市立古城小学校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518802493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154</v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ヒラノ　ナツ
平野　奈津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>
        <f>IF(入力!G29="","",入力!G29)</f>
        <v>6</v>
      </c>
      <c r="R38" s="381"/>
      <c r="S38" s="382"/>
      <c r="T38" s="399" t="str">
        <f>IF(入力!I29="","",入力!I29)</f>
        <v>旭市立富浦小学校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517005978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136</v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タカシナ　ソラ
高品　咲天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>
        <f>IF(入力!G31="","",入力!G31)</f>
        <v>6</v>
      </c>
      <c r="R40" s="381"/>
      <c r="S40" s="382"/>
      <c r="T40" s="399" t="str">
        <f>IF(入力!I31="","",入力!I31)</f>
        <v>旭市立干潟小学校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517005946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154</v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ハヤシ　ナホ
林　南帆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>
        <f>IF(入力!G33="","",入力!G33)</f>
        <v>6</v>
      </c>
      <c r="R42" s="381"/>
      <c r="S42" s="382"/>
      <c r="T42" s="399" t="str">
        <f>IF(入力!I33="","",入力!I33)</f>
        <v>旭市立富浦小学校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517005980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148</v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カセ　コトミ
加瀬　琴深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>
        <f>IF(入力!G35="","",入力!G35)</f>
        <v>6</v>
      </c>
      <c r="R44" s="381"/>
      <c r="S44" s="382"/>
      <c r="T44" s="399" t="str">
        <f>IF(入力!I35="","",入力!I35)</f>
        <v>銚子市立豊里小学校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517005962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147</v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>
        <f>IF(入力!B37="","",入力!B37)</f>
        <v>7</v>
      </c>
      <c r="D46" s="407"/>
      <c r="E46" s="408"/>
      <c r="F46" s="393" t="str">
        <f>IF(入力!C38="","",入力!C37&amp;"　"&amp;入力!E37&amp;"
"&amp;入力!C38&amp;"　"&amp;入力!E38)</f>
        <v>ニシミヤ　マヒル
西宮　まひる</v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>
        <f>IF(入力!G37="","",入力!G37)</f>
        <v>5</v>
      </c>
      <c r="R46" s="381"/>
      <c r="S46" s="382"/>
      <c r="T46" s="399" t="str">
        <f>IF(入力!I37="","",入力!I37)</f>
        <v>旭市立富浦小学校</v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>
        <f>IF(入力!M37="","",入力!M37)</f>
        <v>519035524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>
        <f>IF(入力!P37="","",入力!P37)</f>
        <v>132</v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>
        <f>IF(入力!B39="","",入力!B39)</f>
        <v>8</v>
      </c>
      <c r="D48" s="407"/>
      <c r="E48" s="408"/>
      <c r="F48" s="393" t="str">
        <f>IF(入力!C40="","",入力!C39&amp;"　"&amp;入力!E39&amp;"
"&amp;入力!C40&amp;"　"&amp;入力!E40)</f>
        <v>クサカ　ハヅキ
日下　はづき</v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>
        <f>IF(入力!G39="","",入力!G39)</f>
        <v>4</v>
      </c>
      <c r="R48" s="381"/>
      <c r="S48" s="382"/>
      <c r="T48" s="399" t="str">
        <f>IF(入力!I39="","",入力!I39)</f>
        <v>旭市立滝郷小学校</v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>
        <f>IF(入力!M39="","",入力!M39)</f>
        <v>519035548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>
        <f>IF(入力!P39="","",入力!P39)</f>
        <v>134</v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>
        <f>IF(入力!B41="","",入力!B41)</f>
        <v>9</v>
      </c>
      <c r="D50" s="407"/>
      <c r="E50" s="408"/>
      <c r="F50" s="393" t="str">
        <f>IF(入力!C42="","",入力!C41&amp;"　"&amp;入力!E41&amp;"
"&amp;入力!C42&amp;"　"&amp;入力!E42)</f>
        <v>イシバシ　ルナ
石橋　琉愛</v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>
        <f>IF(入力!G41="","",入力!G41)</f>
        <v>3</v>
      </c>
      <c r="R50" s="381"/>
      <c r="S50" s="382"/>
      <c r="T50" s="399" t="str">
        <f>IF(入力!I41="","",入力!I41)</f>
        <v>旭市立鶴巻小学校</v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>
        <f>IF(入力!M41="","",入力!M41)</f>
        <v>518110130</v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>
        <f>IF(入力!P41="","",入力!P41)</f>
        <v>132</v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>
        <f>IF(入力!B43="","",入力!B43)</f>
        <v>10</v>
      </c>
      <c r="D52" s="407"/>
      <c r="E52" s="408"/>
      <c r="F52" s="393" t="str">
        <f>IF(入力!C44="","",入力!C43&amp;"　"&amp;入力!E43&amp;"
"&amp;入力!C44&amp;"　"&amp;入力!E44)</f>
        <v>カセ　ユウカ
加瀬　結椛</v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>
        <f>IF(入力!G43="","",入力!G43)</f>
        <v>3</v>
      </c>
      <c r="R52" s="381"/>
      <c r="S52" s="382"/>
      <c r="T52" s="399" t="str">
        <f>IF(入力!I43="","",入力!I43)</f>
        <v>銚子市立豊里小学校</v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>
        <f>IF(入力!M43="","",入力!M43)</f>
        <v>518110239</v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>
        <f>IF(入力!P43="","",入力!P43)</f>
        <v>124</v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>
        <f>IF(入力!B45="","",入力!B45)</f>
        <v>11</v>
      </c>
      <c r="D54" s="407"/>
      <c r="E54" s="408"/>
      <c r="F54" s="393" t="str">
        <f>IF(入力!C46="","",入力!C45&amp;"　"&amp;入力!E45&amp;"
"&amp;入力!C46&amp;"　"&amp;入力!E46)</f>
        <v>イシカワ　ユア
石川　結愛</v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>
        <f>IF(入力!G45="","",入力!G45)</f>
        <v>4</v>
      </c>
      <c r="R54" s="381"/>
      <c r="S54" s="382"/>
      <c r="T54" s="399" t="str">
        <f>IF(入力!I45="","",入力!I45)</f>
        <v>旭市立古城小学校</v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>
        <f>IF(入力!M45="","",入力!M45)</f>
        <v>518802509</v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>
        <f>IF(入力!P45="","",入力!P45)</f>
        <v>130</v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>
        <f>IF(入力!B47="","",入力!B47)</f>
        <v>12</v>
      </c>
      <c r="D56" s="407"/>
      <c r="E56" s="408"/>
      <c r="F56" s="393" t="str">
        <f>IF(入力!C48="","",入力!C47&amp;"　"&amp;入力!E47&amp;"
"&amp;入力!C48&amp;"　"&amp;入力!E48)</f>
        <v>イシバシ　リオ
石橋　璃乙</v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>
        <f>IF(入力!G47="","",入力!G47)</f>
        <v>2</v>
      </c>
      <c r="R56" s="381"/>
      <c r="S56" s="382"/>
      <c r="T56" s="399" t="str">
        <f>IF(入力!I47="","",入力!I47)</f>
        <v>旭市立鶴巻小学校</v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>
        <f>IF(入力!M47="","",入力!M47)</f>
        <v>518110147</v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>
        <f>IF(入力!P47="","",入力!P47)</f>
        <v>123</v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SPORTS　ACADEMY　FUTURES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432918111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糟谷　彩弥香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518084400</v>
      </c>
      <c r="H7" s="262"/>
      <c r="I7" s="262"/>
      <c r="J7" s="262" t="str">
        <f>IF(入力!J7="","",入力!J7)</f>
        <v/>
      </c>
      <c r="K7" s="262"/>
      <c r="L7" s="262"/>
      <c r="M7" s="262">
        <f>IF(入力!M7="","",入力!M7)</f>
        <v>217574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佐久間　景子</v>
      </c>
      <c r="D9" s="266"/>
      <c r="E9" s="266"/>
      <c r="F9" s="266"/>
      <c r="G9" s="262">
        <f>IF(入力!G9="","",入力!G9)</f>
        <v>518084370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糟谷　彩弥香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大場　弘樹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3" t="s">
        <v>6</v>
      </c>
      <c r="B17" s="253"/>
      <c r="C17" s="254" t="str">
        <f>IF(入力!C17="","",入力!C17&amp;"　"&amp;入力!E17)</f>
        <v>千葉県佐倉市鏑木町1-4-14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080-6664-7676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/80－6664－7676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小川　緩菜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旭市立中央小学校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517005999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伊藤　瑠美</v>
      </c>
      <c r="D27" s="266"/>
      <c r="E27" s="266"/>
      <c r="F27" s="266"/>
      <c r="G27" s="253">
        <f>IF(入力!G27="","",入力!G27)</f>
        <v>4</v>
      </c>
      <c r="H27" s="253" t="str">
        <f>IF(入力!H27="","",入力!H27)</f>
        <v/>
      </c>
      <c r="I27" s="253" t="str">
        <f>IF(入力!I27="","",入力!I27)</f>
        <v>旭市立古城小学校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518802493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平野　奈津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旭市立富浦小学校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517005978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高品　咲天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旭市立干潟小学校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517005946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林　南帆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旭市立富浦小学校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517005980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加瀬　琴深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銚子市立豊里小学校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517005962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西宮　まひる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旭市立富浦小学校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519035524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日下　はづき</v>
      </c>
      <c r="D39" s="266"/>
      <c r="E39" s="266"/>
      <c r="F39" s="266"/>
      <c r="G39" s="253">
        <f>IF(入力!G39="","",入力!G39)</f>
        <v>4</v>
      </c>
      <c r="H39" s="253" t="str">
        <f>IF(入力!H39="","",入力!H39)</f>
        <v/>
      </c>
      <c r="I39" s="253" t="str">
        <f>IF(入力!I39="","",入力!I39)</f>
        <v>旭市立滝郷小学校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519035548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石橋　琉愛</v>
      </c>
      <c r="D41" s="266"/>
      <c r="E41" s="266"/>
      <c r="F41" s="266"/>
      <c r="G41" s="253">
        <f>IF(入力!G41="","",入力!G41)</f>
        <v>3</v>
      </c>
      <c r="H41" s="253" t="str">
        <f>IF(入力!H41="","",入力!H41)</f>
        <v/>
      </c>
      <c r="I41" s="253" t="str">
        <f>IF(入力!I41="","",入力!I41)</f>
        <v>旭市立鶴巻小学校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518110130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>
        <f>IF(入力!B43="","",入力!B43)</f>
        <v>10</v>
      </c>
      <c r="C43" s="265" t="str">
        <f>IF(入力!C44="","",入力!C44&amp;"　"&amp;入力!E44)</f>
        <v>加瀬　結椛</v>
      </c>
      <c r="D43" s="266"/>
      <c r="E43" s="266"/>
      <c r="F43" s="266"/>
      <c r="G43" s="253">
        <f>IF(入力!G43="","",入力!G43)</f>
        <v>3</v>
      </c>
      <c r="H43" s="253" t="str">
        <f>IF(入力!H43="","",入力!H43)</f>
        <v/>
      </c>
      <c r="I43" s="253" t="str">
        <f>IF(入力!I43="","",入力!I43)</f>
        <v>銚子市立豊里小学校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518110239</v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>
        <f>IF(入力!B45="","",入力!B45)</f>
        <v>11</v>
      </c>
      <c r="C45" s="265" t="str">
        <f>IF(入力!C46="","",入力!C46&amp;"　"&amp;入力!E46)</f>
        <v>石川　結愛</v>
      </c>
      <c r="D45" s="266"/>
      <c r="E45" s="266"/>
      <c r="F45" s="266"/>
      <c r="G45" s="253">
        <f>IF(入力!G45="","",入力!G45)</f>
        <v>4</v>
      </c>
      <c r="H45" s="253" t="str">
        <f>IF(入力!H45="","",入力!H45)</f>
        <v/>
      </c>
      <c r="I45" s="253" t="str">
        <f>IF(入力!I45="","",入力!I45)</f>
        <v>旭市立古城小学校</v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>
        <f>IF(入力!M45="","",入力!M45)</f>
        <v>518802509</v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>
        <f>IF(入力!B47="","",入力!B47)</f>
        <v>12</v>
      </c>
      <c r="C47" s="265" t="str">
        <f>IF(入力!C48="","",入力!C48&amp;"　"&amp;入力!E48)</f>
        <v>石橋　璃乙</v>
      </c>
      <c r="D47" s="266"/>
      <c r="E47" s="266"/>
      <c r="F47" s="266"/>
      <c r="G47" s="253">
        <f>IF(入力!G47="","",入力!G47)</f>
        <v>2</v>
      </c>
      <c r="H47" s="253" t="str">
        <f>IF(入力!H47="","",入力!H47)</f>
        <v/>
      </c>
      <c r="I47" s="253" t="str">
        <f>IF(入力!I47="","",入力!I47)</f>
        <v>旭市立鶴巻小学校</v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>
        <f>IF(入力!M47="","",入力!M47)</f>
        <v>518110147</v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SPORTS　ACADEMY　FUTURES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432918111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糟谷　彩弥香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518084400</v>
      </c>
      <c r="H7" s="262"/>
      <c r="I7" s="262"/>
      <c r="J7" s="262" t="str">
        <f>IF(入力!J7="","",入力!J7)</f>
        <v/>
      </c>
      <c r="K7" s="262"/>
      <c r="L7" s="262"/>
      <c r="M7" s="262">
        <f>IF(入力!M7="","",入力!M7)</f>
        <v>217574</v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佐久間　景子</v>
      </c>
      <c r="D9" s="266"/>
      <c r="E9" s="266"/>
      <c r="F9" s="266"/>
      <c r="G9" s="262">
        <f>IF(入力!G9="","",入力!G9)</f>
        <v>518084370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糟谷　彩弥香</v>
      </c>
      <c r="D13" s="266"/>
      <c r="E13" s="266"/>
      <c r="F13" s="266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3"/>
      <c r="B14" s="253"/>
      <c r="C14" s="267"/>
      <c r="D14" s="268"/>
      <c r="E14" s="268"/>
      <c r="F14" s="268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3" t="s">
        <v>5</v>
      </c>
      <c r="B15" s="253"/>
      <c r="C15" s="265" t="str">
        <f>IF(入力!C16="","",入力!C16&amp;"　"&amp;入力!E16)</f>
        <v>大場　弘樹</v>
      </c>
      <c r="D15" s="266"/>
      <c r="E15" s="266"/>
      <c r="F15" s="263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3"/>
      <c r="B16" s="253"/>
      <c r="C16" s="267"/>
      <c r="D16" s="268"/>
      <c r="E16" s="268"/>
      <c r="F16" s="26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3" t="s">
        <v>6</v>
      </c>
      <c r="B17" s="253"/>
      <c r="C17" s="254" t="str">
        <f>IF(入力!C17="","",入力!C17&amp;"　"&amp;入力!E17)</f>
        <v>千葉県佐倉市鏑木町1-4-14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080-6664-7676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/80－6664－7676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小川　緩菜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旭市立中央小学校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517005999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伊藤　瑠美</v>
      </c>
      <c r="D27" s="266"/>
      <c r="E27" s="266"/>
      <c r="F27" s="266"/>
      <c r="G27" s="253">
        <f>IF(入力!G27="","",入力!G27)</f>
        <v>4</v>
      </c>
      <c r="H27" s="253" t="str">
        <f>IF(入力!H27="","",入力!H27)</f>
        <v/>
      </c>
      <c r="I27" s="253" t="str">
        <f>IF(入力!I27="","",入力!I27)</f>
        <v>旭市立古城小学校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518802493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平野　奈津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旭市立富浦小学校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517005978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高品　咲天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旭市立干潟小学校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517005946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林　南帆</v>
      </c>
      <c r="D33" s="266"/>
      <c r="E33" s="266"/>
      <c r="F33" s="266"/>
      <c r="G33" s="253">
        <f>IF(入力!G33="","",入力!G33)</f>
        <v>6</v>
      </c>
      <c r="H33" s="253" t="str">
        <f>IF(入力!H33="","",入力!H33)</f>
        <v/>
      </c>
      <c r="I33" s="253" t="str">
        <f>IF(入力!I33="","",入力!I33)</f>
        <v>旭市立富浦小学校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517005980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加瀬　琴深</v>
      </c>
      <c r="D35" s="266"/>
      <c r="E35" s="266"/>
      <c r="F35" s="266"/>
      <c r="G35" s="253">
        <f>IF(入力!G35="","",入力!G35)</f>
        <v>6</v>
      </c>
      <c r="H35" s="253" t="str">
        <f>IF(入力!H35="","",入力!H35)</f>
        <v/>
      </c>
      <c r="I35" s="253" t="str">
        <f>IF(入力!I35="","",入力!I35)</f>
        <v>銚子市立豊里小学校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517005962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西宮　まひる</v>
      </c>
      <c r="D37" s="266"/>
      <c r="E37" s="266"/>
      <c r="F37" s="266"/>
      <c r="G37" s="253">
        <f>IF(入力!G37="","",入力!G37)</f>
        <v>5</v>
      </c>
      <c r="H37" s="253" t="str">
        <f>IF(入力!H37="","",入力!H37)</f>
        <v/>
      </c>
      <c r="I37" s="253" t="str">
        <f>IF(入力!I37="","",入力!I37)</f>
        <v>旭市立富浦小学校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519035524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日下　はづき</v>
      </c>
      <c r="D39" s="266"/>
      <c r="E39" s="266"/>
      <c r="F39" s="266"/>
      <c r="G39" s="253">
        <f>IF(入力!G39="","",入力!G39)</f>
        <v>4</v>
      </c>
      <c r="H39" s="253" t="str">
        <f>IF(入力!H39="","",入力!H39)</f>
        <v/>
      </c>
      <c r="I39" s="253" t="str">
        <f>IF(入力!I39="","",入力!I39)</f>
        <v>旭市立滝郷小学校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519035548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>
        <f>IF(入力!B41="","",入力!B41)</f>
        <v>9</v>
      </c>
      <c r="C41" s="265" t="str">
        <f>IF(入力!C42="","",入力!C42&amp;"　"&amp;入力!E42)</f>
        <v>石橋　琉愛</v>
      </c>
      <c r="D41" s="266"/>
      <c r="E41" s="266"/>
      <c r="F41" s="266"/>
      <c r="G41" s="253">
        <f>IF(入力!G41="","",入力!G41)</f>
        <v>3</v>
      </c>
      <c r="H41" s="253" t="str">
        <f>IF(入力!H41="","",入力!H41)</f>
        <v/>
      </c>
      <c r="I41" s="253" t="str">
        <f>IF(入力!I41="","",入力!I41)</f>
        <v>旭市立鶴巻小学校</v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>
        <f>IF(入力!M41="","",入力!M41)</f>
        <v>518110130</v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>
        <f>IF(入力!B43="","",入力!B43)</f>
        <v>10</v>
      </c>
      <c r="C43" s="265" t="str">
        <f>IF(入力!C44="","",入力!C44&amp;"　"&amp;入力!E44)</f>
        <v>加瀬　結椛</v>
      </c>
      <c r="D43" s="266"/>
      <c r="E43" s="266"/>
      <c r="F43" s="266"/>
      <c r="G43" s="253">
        <f>IF(入力!G43="","",入力!G43)</f>
        <v>3</v>
      </c>
      <c r="H43" s="253" t="str">
        <f>IF(入力!H43="","",入力!H43)</f>
        <v/>
      </c>
      <c r="I43" s="253" t="str">
        <f>IF(入力!I43="","",入力!I43)</f>
        <v>銚子市立豊里小学校</v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>
        <f>IF(入力!M43="","",入力!M43)</f>
        <v>518110239</v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>
        <f>IF(入力!B45="","",入力!B45)</f>
        <v>11</v>
      </c>
      <c r="C45" s="265" t="str">
        <f>IF(入力!C46="","",入力!C46&amp;"　"&amp;入力!E46)</f>
        <v>石川　結愛</v>
      </c>
      <c r="D45" s="266"/>
      <c r="E45" s="266"/>
      <c r="F45" s="266"/>
      <c r="G45" s="253">
        <f>IF(入力!G45="","",入力!G45)</f>
        <v>4</v>
      </c>
      <c r="H45" s="253" t="str">
        <f>IF(入力!H45="","",入力!H45)</f>
        <v/>
      </c>
      <c r="I45" s="253" t="str">
        <f>IF(入力!I45="","",入力!I45)</f>
        <v>旭市立古城小学校</v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>
        <f>IF(入力!M45="","",入力!M45)</f>
        <v>518802509</v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>
        <f>IF(入力!B47="","",入力!B47)</f>
        <v>12</v>
      </c>
      <c r="C47" s="265" t="str">
        <f>IF(入力!C48="","",入力!C48&amp;"　"&amp;入力!E48)</f>
        <v>石橋　璃乙</v>
      </c>
      <c r="D47" s="266"/>
      <c r="E47" s="266"/>
      <c r="F47" s="266"/>
      <c r="G47" s="253">
        <f>IF(入力!G47="","",入力!G47)</f>
        <v>2</v>
      </c>
      <c r="H47" s="253" t="str">
        <f>IF(入力!H47="","",入力!H47)</f>
        <v/>
      </c>
      <c r="I47" s="253" t="str">
        <f>IF(入力!I47="","",入力!I47)</f>
        <v>旭市立鶴巻小学校</v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>
        <f>IF(入力!M47="","",入力!M47)</f>
        <v>518110147</v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女子</v>
      </c>
      <c r="I5" s="29">
        <f>入力!Y25</f>
        <v>10</v>
      </c>
      <c r="J5" s="434" t="str">
        <f>IF(入力!A55="","",入力!A55)</f>
        <v>攻撃的なサーブと拾ってつなぐことが持ち味です。器用なプレーは得意ではありませんが、チームワークの良さには自信があります。目標はベスト８です！保護者の方々、男子選手、そしてチームスタッフのみんなが『一致団結』し、県大会を勝ち進んでいきます☆</v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22017</v>
      </c>
      <c r="B7" s="33" t="str">
        <f>IF(入力!C3="","",入力!C3)</f>
        <v>SPORTS　ACADEMY　FUTURES</v>
      </c>
      <c r="C7" s="33" t="str">
        <f>IF(入力!C2="","",入力!C2)</f>
        <v>スポーツ　アカデミー　フューチャーズ　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糟谷</v>
      </c>
      <c r="D16" s="33" t="str">
        <f>IF(入力!E8="","",入力!E8)</f>
        <v>彩弥香</v>
      </c>
      <c r="E16" s="33" t="str">
        <f>IF(入力!C7="","",入力!C7)</f>
        <v>カスヤ</v>
      </c>
      <c r="F16" s="33" t="str">
        <f>IF(入力!E7="","",入力!E7)</f>
        <v>サヤカ</v>
      </c>
      <c r="G16" s="33">
        <f>IF(入力!G7="","",入力!G7)</f>
        <v>518084400</v>
      </c>
      <c r="H16" s="33" t="str">
        <f>IF(入力!J7="","",入力!J7)</f>
        <v/>
      </c>
      <c r="I16" s="33">
        <f>IF(入力!M7="","",入力!M7)</f>
        <v>217574</v>
      </c>
      <c r="J16" s="33"/>
      <c r="K16" s="33"/>
      <c r="L16" s="33">
        <f>IF(入力!AT7="","",入力!AT7)</f>
        <v>31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2511</v>
      </c>
      <c r="T16" s="33" t="str">
        <f>IF(入力!P8="","",入力!P8)</f>
        <v>千葉県旭市イ147-15</v>
      </c>
      <c r="U16" s="33" t="str">
        <f>IF(入力!AL7="","",入力!AL7)</f>
        <v>080</v>
      </c>
      <c r="V16" s="33" t="str">
        <f>IF(入力!AK8="","",入力!AK8)</f>
        <v>1036</v>
      </c>
      <c r="W16" s="33" t="str">
        <f>IF(入力!AP8="","",入力!AP8)</f>
        <v>4043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佐久間</v>
      </c>
      <c r="D17" s="33" t="str">
        <f>IF(入力!E10="","",入力!E10)</f>
        <v>景子</v>
      </c>
      <c r="E17" s="33" t="str">
        <f>IF(入力!C9="","",入力!C9)</f>
        <v>サクマ</v>
      </c>
      <c r="F17" s="33" t="str">
        <f>IF(入力!E9="","",入力!E9)</f>
        <v>ケイコ</v>
      </c>
      <c r="G17" s="33">
        <f>IF(入力!G9="","",入力!G9)</f>
        <v>518084370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20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2714</v>
      </c>
      <c r="T17" s="33" t="str">
        <f>IF(入力!P10="","",入力!P10)</f>
        <v>千葉県旭市三川4883-6</v>
      </c>
      <c r="U17" s="33" t="str">
        <f>IF(入力!AL9="","",入力!AL9)</f>
        <v>080</v>
      </c>
      <c r="V17" s="33" t="str">
        <f>IF(入力!AK10="","",入力!AK10)</f>
        <v>5909</v>
      </c>
      <c r="W17" s="33" t="str">
        <f>IF(入力!AP10="","",入力!AP10)</f>
        <v>1151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080</v>
      </c>
      <c r="V22" s="33" t="str">
        <f>IF(入力!AK16="","",入力!AK16)</f>
        <v>6664</v>
      </c>
      <c r="W22" s="33" t="str">
        <f>IF(入力!AP16="","",入力!AP16)</f>
        <v>7676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糟谷</v>
      </c>
      <c r="D23" s="33" t="str">
        <f>IF(入力!$E$14="","",入力!$E$14)</f>
        <v>彩弥香</v>
      </c>
      <c r="E23" s="33" t="str">
        <f>IF(入力!$C$13="","",入力!$C$13)</f>
        <v>カスヤ</v>
      </c>
      <c r="F23" s="33" t="str">
        <f>IF(入力!$E$13="","",入力!$E$13)</f>
        <v>サヤカ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小川</v>
      </c>
      <c r="D24" s="75" t="str">
        <f>VLOOKUP($B$51,$A$53:$F$352,4)</f>
        <v>緩菜</v>
      </c>
      <c r="E24" s="75" t="str">
        <f>VLOOKUP($B$51,$A$53:$F$352,5)</f>
        <v>オガワ</v>
      </c>
      <c r="F24" s="75" t="str">
        <f>VLOOKUP($B$51,$A$53:$F$352,6)</f>
        <v>カンナ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小川</v>
      </c>
      <c r="D53" s="33" t="str">
        <f>IF(入力!E26="","",入力!E26)</f>
        <v>緩菜</v>
      </c>
      <c r="E53" s="33" t="str">
        <f>IF(入力!C25="","",入力!C25)</f>
        <v>オガワ</v>
      </c>
      <c r="F53" s="33" t="str">
        <f>IF(入力!E25="","",入力!E25)</f>
        <v>カンナ</v>
      </c>
      <c r="G53" s="33">
        <f>IF(入力!M25="","",入力!M25)</f>
        <v>517005999</v>
      </c>
      <c r="H53" s="33" t="str">
        <f>IF(入力!I25="","",入力!I25)</f>
        <v>旭市立中央小学校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瑠美</v>
      </c>
      <c r="E54" s="33" t="str">
        <f>IF(入力!C27="","",入力!C27)</f>
        <v>イトウ</v>
      </c>
      <c r="F54" s="33" t="str">
        <f>IF(入力!E27="","",入力!E27)</f>
        <v>ルミ</v>
      </c>
      <c r="G54" s="33">
        <f>IF(入力!M27="","",入力!M27)</f>
        <v>518802493</v>
      </c>
      <c r="H54" s="33" t="str">
        <f>IF(入力!I27="","",入力!I27)</f>
        <v>旭市立古城小学校</v>
      </c>
      <c r="I54" s="33">
        <f>IF(入力!G27="","",入力!G27)</f>
        <v>4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平野</v>
      </c>
      <c r="D55" s="33" t="str">
        <f>IF(入力!E30="","",入力!E30)</f>
        <v>奈津</v>
      </c>
      <c r="E55" s="33" t="str">
        <f>IF(入力!C29="","",入力!C29)</f>
        <v>ヒラノ</v>
      </c>
      <c r="F55" s="33" t="str">
        <f>IF(入力!E29="","",入力!E29)</f>
        <v>ナツ</v>
      </c>
      <c r="G55" s="33">
        <f>IF(入力!M29="","",入力!M29)</f>
        <v>517005978</v>
      </c>
      <c r="H55" s="33" t="str">
        <f>IF(入力!I29="","",入力!I29)</f>
        <v>旭市立富浦小学校</v>
      </c>
      <c r="I55" s="33">
        <f>IF(入力!G29="","",入力!G29)</f>
        <v>6</v>
      </c>
      <c r="J55" s="33">
        <f>IF(入力!P29="","",入力!P29)</f>
        <v>136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高品</v>
      </c>
      <c r="D56" s="33" t="str">
        <f>IF(入力!E32="","",入力!E32)</f>
        <v>咲天</v>
      </c>
      <c r="E56" s="33" t="str">
        <f>IF(入力!C31="","",入力!C31)</f>
        <v>タカシナ</v>
      </c>
      <c r="F56" s="33" t="str">
        <f>IF(入力!E31="","",入力!E31)</f>
        <v>ソラ</v>
      </c>
      <c r="G56" s="33">
        <f>IF(入力!M31="","",入力!M31)</f>
        <v>517005946</v>
      </c>
      <c r="H56" s="33" t="str">
        <f>IF(入力!I31="","",入力!I31)</f>
        <v>旭市立干潟小学校</v>
      </c>
      <c r="I56" s="33">
        <f>IF(入力!G31="","",入力!G31)</f>
        <v>6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林</v>
      </c>
      <c r="D57" s="33" t="str">
        <f>IF(入力!E34="","",入力!E34)</f>
        <v>南帆</v>
      </c>
      <c r="E57" s="33" t="str">
        <f>IF(入力!C33="","",入力!C33)</f>
        <v>ハヤシ</v>
      </c>
      <c r="F57" s="33" t="str">
        <f>IF(入力!E33="","",入力!E33)</f>
        <v>ナホ</v>
      </c>
      <c r="G57" s="33">
        <f>IF(入力!M33="","",入力!M33)</f>
        <v>517005980</v>
      </c>
      <c r="H57" s="33" t="str">
        <f>IF(入力!I33="","",入力!I33)</f>
        <v>旭市立富浦小学校</v>
      </c>
      <c r="I57" s="33">
        <f>IF(入力!G33="","",入力!G33)</f>
        <v>6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加瀬</v>
      </c>
      <c r="D58" s="33" t="str">
        <f>IF(入力!E36="","",入力!E36)</f>
        <v>琴深</v>
      </c>
      <c r="E58" s="33" t="str">
        <f>IF(入力!C35="","",入力!C35)</f>
        <v>カセ</v>
      </c>
      <c r="F58" s="33" t="str">
        <f>IF(入力!E35="","",入力!E35)</f>
        <v>コトミ</v>
      </c>
      <c r="G58" s="33">
        <f>IF(入力!M35="","",入力!M35)</f>
        <v>517005962</v>
      </c>
      <c r="H58" s="33" t="str">
        <f>IF(入力!I35="","",入力!I35)</f>
        <v>銚子市立豊里小学校</v>
      </c>
      <c r="I58" s="33">
        <f>IF(入力!G35="","",入力!G35)</f>
        <v>6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西宮</v>
      </c>
      <c r="D59" s="33" t="str">
        <f>IF(入力!E38="","",入力!E38)</f>
        <v>まひる</v>
      </c>
      <c r="E59" s="33" t="str">
        <f>IF(入力!C37="","",入力!C37)</f>
        <v>ニシミヤ</v>
      </c>
      <c r="F59" s="33" t="str">
        <f>IF(入力!E37="","",入力!E37)</f>
        <v>マヒル</v>
      </c>
      <c r="G59" s="33">
        <f>IF(入力!M37="","",入力!M37)</f>
        <v>519035524</v>
      </c>
      <c r="H59" s="33" t="str">
        <f>IF(入力!I37="","",入力!I37)</f>
        <v>旭市立富浦小学校</v>
      </c>
      <c r="I59" s="33">
        <f>IF(入力!G37="","",入力!G37)</f>
        <v>5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日下</v>
      </c>
      <c r="D60" s="33" t="str">
        <f>IF(入力!E40="","",入力!E40)</f>
        <v>はづき</v>
      </c>
      <c r="E60" s="33" t="str">
        <f>IF(入力!C39="","",入力!C39)</f>
        <v>クサカ</v>
      </c>
      <c r="F60" s="33" t="str">
        <f>IF(入力!E39="","",入力!E39)</f>
        <v>ハヅキ</v>
      </c>
      <c r="G60" s="33">
        <f>IF(入力!M39="","",入力!M39)</f>
        <v>519035548</v>
      </c>
      <c r="H60" s="33" t="str">
        <f>IF(入力!I39="","",入力!I39)</f>
        <v>旭市立滝郷小学校</v>
      </c>
      <c r="I60" s="33">
        <f>IF(入力!G39="","",入力!G39)</f>
        <v>4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石橋</v>
      </c>
      <c r="D61" s="33" t="str">
        <f>IF(入力!E42="","",入力!E42)</f>
        <v>琉愛</v>
      </c>
      <c r="E61" s="33" t="str">
        <f>IF(入力!C41="","",入力!C41)</f>
        <v>イシバシ</v>
      </c>
      <c r="F61" s="33" t="str">
        <f>IF(入力!E41="","",入力!E41)</f>
        <v>ルナ</v>
      </c>
      <c r="G61" s="33">
        <f>IF(入力!M41="","",入力!M41)</f>
        <v>518110130</v>
      </c>
      <c r="H61" s="33" t="str">
        <f>IF(入力!I41="","",入力!I41)</f>
        <v>旭市立鶴巻小学校</v>
      </c>
      <c r="I61" s="33">
        <f>IF(入力!G41="","",入力!G41)</f>
        <v>3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加瀬</v>
      </c>
      <c r="D62" s="33" t="str">
        <f>IF(入力!E44="","",入力!E44)</f>
        <v>結椛</v>
      </c>
      <c r="E62" s="33" t="str">
        <f>IF(入力!C43="","",入力!C43)</f>
        <v>カセ</v>
      </c>
      <c r="F62" s="33" t="str">
        <f>IF(入力!E43="","",入力!E43)</f>
        <v>ユウカ</v>
      </c>
      <c r="G62" s="33">
        <f>IF(入力!M43="","",入力!M43)</f>
        <v>518110239</v>
      </c>
      <c r="H62" s="33" t="str">
        <f>IF(入力!I43="","",入力!I43)</f>
        <v>銚子市立豊里小学校</v>
      </c>
      <c r="I62" s="33">
        <f>IF(入力!G43="","",入力!G43)</f>
        <v>3</v>
      </c>
      <c r="J62" s="33">
        <f>IF(入力!P43="","",入力!P43)</f>
        <v>124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石川</v>
      </c>
      <c r="D63" s="33" t="str">
        <f>IF(入力!E46="","",入力!E46)</f>
        <v>結愛</v>
      </c>
      <c r="E63" s="33" t="str">
        <f>IF(入力!C45="","",入力!C45)</f>
        <v>イシカワ</v>
      </c>
      <c r="F63" s="33" t="str">
        <f>IF(入力!E45="","",入力!E45)</f>
        <v>ユア</v>
      </c>
      <c r="G63" s="33">
        <f>IF(入力!M45="","",入力!M45)</f>
        <v>518802509</v>
      </c>
      <c r="H63" s="33" t="str">
        <f>IF(入力!I45="","",入力!I45)</f>
        <v>旭市立古城小学校</v>
      </c>
      <c r="I63" s="33">
        <f>IF(入力!G45="","",入力!G45)</f>
        <v>4</v>
      </c>
      <c r="J63" s="33">
        <f>IF(入力!P45="","",入力!P45)</f>
        <v>130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石橋</v>
      </c>
      <c r="D64" s="33" t="str">
        <f>IF(入力!E48="","",入力!E48)</f>
        <v>璃乙</v>
      </c>
      <c r="E64" s="33" t="str">
        <f>IF(入力!C47="","",入力!C47)</f>
        <v>イシバシ</v>
      </c>
      <c r="F64" s="33" t="str">
        <f>IF(入力!E47="","",入力!E47)</f>
        <v>リオ</v>
      </c>
      <c r="G64" s="33">
        <f>IF(入力!M47="","",入力!M47)</f>
        <v>518110147</v>
      </c>
      <c r="H64" s="33" t="str">
        <f>IF(入力!I47="","",入力!I47)</f>
        <v>旭市立鶴巻小学校</v>
      </c>
      <c r="I64" s="33">
        <f>IF(入力!G47="","",入力!G47)</f>
        <v>2</v>
      </c>
      <c r="J64" s="33">
        <f>IF(入力!P47="","",入力!P47)</f>
        <v>123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at992e</cp:lastModifiedBy>
  <cp:lastPrinted>2019-05-14T13:19:49Z</cp:lastPrinted>
  <dcterms:created xsi:type="dcterms:W3CDTF">2014-04-05T09:56:00Z</dcterms:created>
  <dcterms:modified xsi:type="dcterms:W3CDTF">2019-05-14T13:19:54Z</dcterms:modified>
</cp:coreProperties>
</file>