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992e\Desktop\バレーボール\ＪＶＡ\2019\県大会（女子）\"/>
    </mc:Choice>
  </mc:AlternateContent>
  <workbookProtection lockStructure="1"/>
  <bookViews>
    <workbookView xWindow="600" yWindow="30" windowWidth="19395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52511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2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<sst xmlns="http://schemas.openxmlformats.org/spreadsheetml/2006/main" count="433" uniqueCount="299">
  <si>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</si>
  <si>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</si>
  <si>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</si>
  <si>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</si>
  <si>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</si>
  <si>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</si>
  <si>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</si>
  <si>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</si>
  <si>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</si>
  <si>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</si>
  <si>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</si>
  <si>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</si>
  <si>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</si>
  <si>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</si>
  <si>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</si>
  <si>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</si>
  <si>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</si>
  <si>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</si>
  <si>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</si>
  <si>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</si>
  <si>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</si>
  <si>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</si>
  <si>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</si>
  <si>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</si>
  <si>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</si>
  <si>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</si>
  <si>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</si>
  <si>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</si>
  <si>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</si>
  <si>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</si>
  <si>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</si>
  <si>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</si>
  <si>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</si>
  <si>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</si>
  <si>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</si>
  <si>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</si>
  <si>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</si>
  <si>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</si>
  <si>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</si>
  <si>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</si>
  <si>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</si>
  <si>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</si>
  <si>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</si>
  <si>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</si>
  <si>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</si>
  <si>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</si>
  <si>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</si>
  <si>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</si>
  <si>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</si>
  <si>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</si>
  <si>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</si>
  <si>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</si>
  <si>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</si>
  <si>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</si>
  <si>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</si>
  <si>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</si>
  <si>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</si>
  <si>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</si>
  <si>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</si>
  <si>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</si>
  <si>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</si>
  <si>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</si>
  <si>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</si>
  <si>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</si>
  <si>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</si>
  <si>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</si>
  <si>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</si>
  <si>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</si>
  <si>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</si>
  <si>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</si>
  <si>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</si>
  <si>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</si>
  <si>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</si>
  <si>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</si>
  <si>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</si>
  <si>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</si>
  <si>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</si>
  <si>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</si>
  <si>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</si>
  <si>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</si>
  <si>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</si>
  <si>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</si>
  <si>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</si>
  <si>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</si>
  <si>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</si>
  <si>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</si>
  <si>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</si>
  <si>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</si>
  <si>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</si>
  <si>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</si>
  <si>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</si>
  <si>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</si>
  <si>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</si>
  <si>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</si>
  <si>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</si>
  <si>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</si>
  <si>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</si>
  <si>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</si>
  <si>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</si>
  <si>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</si>
  <si>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</si>
  <si>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</si>
  <si>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</si>
  <si>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</si>
  <si>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</si>
  <si>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</si>
  <si>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</si>
  <si>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</si>
  <si>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</si>
  <si>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</si>
  <si>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</si>
  <si>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</si>
  <si>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</si>
  <si>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</si>
  <si>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</si>
  <si>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</si>
  <si>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</si>
  <si>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</si>
  <si>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</si>
  <si>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</si>
  <si>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</si>
  <si>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</si>
  <si>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</si>
  <si>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</si>
  <si>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</si>
  <si>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</si>
  <si>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</si>
  <si>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</si>
  <si>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</si>
  <si>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</si>
  <si>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</si>
  <si>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</si>
  <si>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</si>
  <si>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</si>
  <si>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</si>
  <si>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</si>
  <si>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</si>
  <si>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</si>
  <si>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</si>
  <si>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</si>
  <si>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</si>
  <si>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</si>
  <si>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</si>
  <si>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</si>
  <si>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</si>
  <si>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</si>
  <si>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</si>
  <si>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</si>
  <si>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</si>
  <si>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</si>
  <si>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</si>
  <si>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</si>
  <si>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</si>
  <si>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</si>
  <si>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</si>
  <si>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</si>
  <si>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</si>
  <si>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</si>
  <si>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</si>
  <si>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</si>
  <si>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</si>
  <si>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</si>
  <si>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</si>
  <si>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</si>
  <si>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</si>
  <si>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</si>
  <si>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</si>
  <si>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</si>
  <si>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</si>
  <si>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</si>
  <si>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</si>
  <si>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</si>
  <si>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</si>
  <si>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</si>
  <si>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</si>
  <si>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</si>
  <si>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</si>
  <si>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</si>
  <si>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</si>
  <si>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</si>
  <si>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</si>
  <si>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</si>
  <si>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</si>
  <si>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</si>
  <si>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</si>
  <si>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</si>
  <si>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</si>
  <si>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</si>
  <si>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</si>
  <si>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</si>
  <si>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</si>
  <si>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</si>
  <si>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</si>
  <si>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</si>
  <si>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</si>
  <si>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</si>
  <si>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</si>
  <si>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</si>
  <si>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</si>
  <si>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</si>
  <si>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スポーツ　アカデミー　フューチャーズ　</t>
    <phoneticPr fontId="2"/>
  </si>
  <si>
    <t>SPORTS　ACADEMY　FUTURES</t>
    <phoneticPr fontId="2"/>
  </si>
  <si>
    <t>旭</t>
    <rPh sb="0" eb="1">
      <t>アサヒ</t>
    </rPh>
    <phoneticPr fontId="2"/>
  </si>
  <si>
    <t>総武本</t>
    <rPh sb="0" eb="2">
      <t>ソウブ</t>
    </rPh>
    <rPh sb="2" eb="3">
      <t>ホン</t>
    </rPh>
    <phoneticPr fontId="2"/>
  </si>
  <si>
    <t>旭</t>
    <rPh sb="0" eb="1">
      <t>アサヒ</t>
    </rPh>
    <phoneticPr fontId="2"/>
  </si>
  <si>
    <t>カスヤ</t>
    <phoneticPr fontId="2"/>
  </si>
  <si>
    <t>サヤカ</t>
    <phoneticPr fontId="2"/>
  </si>
  <si>
    <t>糟谷</t>
    <rPh sb="0" eb="2">
      <t>カスヤ</t>
    </rPh>
    <phoneticPr fontId="2"/>
  </si>
  <si>
    <t>彩弥香</t>
    <rPh sb="0" eb="3">
      <t>アヤカ</t>
    </rPh>
    <phoneticPr fontId="2"/>
  </si>
  <si>
    <t>080</t>
    <phoneticPr fontId="2"/>
  </si>
  <si>
    <t>1036</t>
    <phoneticPr fontId="2"/>
  </si>
  <si>
    <t>4043</t>
    <phoneticPr fontId="2"/>
  </si>
  <si>
    <t>椎名</t>
    <rPh sb="0" eb="2">
      <t>シイナ</t>
    </rPh>
    <phoneticPr fontId="2"/>
  </si>
  <si>
    <t>夏美</t>
    <rPh sb="0" eb="2">
      <t>ナツミ</t>
    </rPh>
    <phoneticPr fontId="2"/>
  </si>
  <si>
    <t>シイナ</t>
    <phoneticPr fontId="2"/>
  </si>
  <si>
    <t>ナツミ</t>
    <phoneticPr fontId="2"/>
  </si>
  <si>
    <t>289</t>
    <phoneticPr fontId="2"/>
  </si>
  <si>
    <t>2612</t>
    <phoneticPr fontId="2"/>
  </si>
  <si>
    <t>千葉県旭市蛇園3230-7</t>
    <rPh sb="0" eb="3">
      <t>チバケン</t>
    </rPh>
    <rPh sb="3" eb="5">
      <t>アサヒシ</t>
    </rPh>
    <rPh sb="5" eb="6">
      <t>ヘビ</t>
    </rPh>
    <rPh sb="6" eb="7">
      <t>ソノ</t>
    </rPh>
    <phoneticPr fontId="2"/>
  </si>
  <si>
    <t>070</t>
    <phoneticPr fontId="2"/>
  </si>
  <si>
    <t>3836</t>
    <phoneticPr fontId="2"/>
  </si>
  <si>
    <t>5013</t>
    <phoneticPr fontId="2"/>
  </si>
  <si>
    <t>菅谷</t>
    <rPh sb="0" eb="2">
      <t>スガヤ</t>
    </rPh>
    <phoneticPr fontId="2"/>
  </si>
  <si>
    <t>帆乃佳</t>
    <rPh sb="0" eb="1">
      <t>ホ</t>
    </rPh>
    <rPh sb="1" eb="2">
      <t>ノ</t>
    </rPh>
    <rPh sb="2" eb="3">
      <t>カ</t>
    </rPh>
    <phoneticPr fontId="2"/>
  </si>
  <si>
    <t>スガヤ</t>
    <phoneticPr fontId="2"/>
  </si>
  <si>
    <t>ホノカ</t>
    <phoneticPr fontId="2"/>
  </si>
  <si>
    <t>2613</t>
    <phoneticPr fontId="2"/>
  </si>
  <si>
    <t>千葉県旭市後草2130-2</t>
    <rPh sb="0" eb="3">
      <t>チバケン</t>
    </rPh>
    <rPh sb="3" eb="5">
      <t>アサヒシ</t>
    </rPh>
    <rPh sb="5" eb="6">
      <t>ウシ</t>
    </rPh>
    <rPh sb="6" eb="7">
      <t>クサ</t>
    </rPh>
    <phoneticPr fontId="2"/>
  </si>
  <si>
    <t>4630</t>
    <phoneticPr fontId="2"/>
  </si>
  <si>
    <t>0075</t>
    <phoneticPr fontId="2"/>
  </si>
  <si>
    <t>オオバ</t>
    <phoneticPr fontId="2"/>
  </si>
  <si>
    <t>ヒロキ</t>
    <phoneticPr fontId="2"/>
  </si>
  <si>
    <t>大場</t>
    <rPh sb="0" eb="2">
      <t>オオバ</t>
    </rPh>
    <phoneticPr fontId="2"/>
  </si>
  <si>
    <t>弘樹</t>
    <rPh sb="0" eb="2">
      <t>ヒロキ</t>
    </rPh>
    <phoneticPr fontId="2"/>
  </si>
  <si>
    <t>285</t>
    <phoneticPr fontId="2"/>
  </si>
  <si>
    <t>0025</t>
    <phoneticPr fontId="2"/>
  </si>
  <si>
    <t>千葉県佐倉市鏑木町1-4-14</t>
    <rPh sb="0" eb="3">
      <t>チバケン</t>
    </rPh>
    <rPh sb="3" eb="6">
      <t>サクラシ</t>
    </rPh>
    <rPh sb="6" eb="9">
      <t>カブラキマチ</t>
    </rPh>
    <phoneticPr fontId="2"/>
  </si>
  <si>
    <t>6664</t>
    <phoneticPr fontId="2"/>
  </si>
  <si>
    <t>7676</t>
    <phoneticPr fontId="2"/>
  </si>
  <si>
    <t>/80</t>
    <phoneticPr fontId="2"/>
  </si>
  <si>
    <t>①</t>
    <phoneticPr fontId="2"/>
  </si>
  <si>
    <t>オガワ</t>
    <phoneticPr fontId="2"/>
  </si>
  <si>
    <t>カンナ</t>
    <phoneticPr fontId="2"/>
  </si>
  <si>
    <t>旭市立中央小学校</t>
    <rPh sb="0" eb="3">
      <t>アサヒシリツ</t>
    </rPh>
    <rPh sb="3" eb="6">
      <t>チュウオウショウ</t>
    </rPh>
    <rPh sb="6" eb="8">
      <t>ガッコウ</t>
    </rPh>
    <phoneticPr fontId="2"/>
  </si>
  <si>
    <t>小川</t>
    <rPh sb="0" eb="2">
      <t>オガワ</t>
    </rPh>
    <phoneticPr fontId="2"/>
  </si>
  <si>
    <t>緩菜</t>
    <rPh sb="0" eb="1">
      <t>ユル</t>
    </rPh>
    <rPh sb="1" eb="2">
      <t>ナ</t>
    </rPh>
    <phoneticPr fontId="2"/>
  </si>
  <si>
    <t>阿天坊</t>
    <rPh sb="0" eb="3">
      <t>アテンボウ</t>
    </rPh>
    <phoneticPr fontId="2"/>
  </si>
  <si>
    <t>芽依</t>
    <rPh sb="0" eb="1">
      <t>メ</t>
    </rPh>
    <phoneticPr fontId="2"/>
  </si>
  <si>
    <t>アテンボウ</t>
    <phoneticPr fontId="2"/>
  </si>
  <si>
    <t>メイ</t>
    <phoneticPr fontId="2"/>
  </si>
  <si>
    <t>ハヤシ</t>
    <phoneticPr fontId="2"/>
  </si>
  <si>
    <t>ナホ</t>
    <phoneticPr fontId="2"/>
  </si>
  <si>
    <t>旭市立富浦小学校</t>
    <rPh sb="0" eb="3">
      <t>アサヒシリツ</t>
    </rPh>
    <rPh sb="3" eb="5">
      <t>トミウラ</t>
    </rPh>
    <rPh sb="5" eb="8">
      <t>ショウガッコウ</t>
    </rPh>
    <phoneticPr fontId="2"/>
  </si>
  <si>
    <t>林</t>
    <rPh sb="0" eb="1">
      <t>ハヤシ</t>
    </rPh>
    <phoneticPr fontId="2"/>
  </si>
  <si>
    <t>南帆</t>
    <rPh sb="0" eb="2">
      <t>ナホ</t>
    </rPh>
    <phoneticPr fontId="2"/>
  </si>
  <si>
    <t>タカシナ</t>
    <phoneticPr fontId="2"/>
  </si>
  <si>
    <t>ソラ</t>
    <phoneticPr fontId="2"/>
  </si>
  <si>
    <t>旭市立干潟小学校</t>
    <rPh sb="0" eb="3">
      <t>アサヒシリツ</t>
    </rPh>
    <rPh sb="3" eb="5">
      <t>ヒガタ</t>
    </rPh>
    <rPh sb="5" eb="8">
      <t>ショウガッコウ</t>
    </rPh>
    <phoneticPr fontId="2"/>
  </si>
  <si>
    <t>高品</t>
    <rPh sb="0" eb="2">
      <t>タカシナ</t>
    </rPh>
    <phoneticPr fontId="2"/>
  </si>
  <si>
    <t>咲天</t>
    <rPh sb="0" eb="1">
      <t>サ</t>
    </rPh>
    <rPh sb="1" eb="2">
      <t>テン</t>
    </rPh>
    <phoneticPr fontId="2"/>
  </si>
  <si>
    <t>ヒラノ</t>
    <phoneticPr fontId="2"/>
  </si>
  <si>
    <t>ナツ</t>
    <phoneticPr fontId="2"/>
  </si>
  <si>
    <t>平野</t>
    <rPh sb="0" eb="2">
      <t>ヒラノ</t>
    </rPh>
    <phoneticPr fontId="2"/>
  </si>
  <si>
    <t>奈津</t>
    <rPh sb="0" eb="2">
      <t>ナツ</t>
    </rPh>
    <phoneticPr fontId="2"/>
  </si>
  <si>
    <t>カセ</t>
    <phoneticPr fontId="2"/>
  </si>
  <si>
    <t>カセ</t>
    <phoneticPr fontId="2"/>
  </si>
  <si>
    <t>コトミ</t>
    <phoneticPr fontId="2"/>
  </si>
  <si>
    <t>銚子市立豊里小学校</t>
    <rPh sb="0" eb="2">
      <t>チョウシ</t>
    </rPh>
    <rPh sb="2" eb="4">
      <t>シリツ</t>
    </rPh>
    <rPh sb="4" eb="6">
      <t>トヨサト</t>
    </rPh>
    <rPh sb="6" eb="9">
      <t>ショウガッコウ</t>
    </rPh>
    <phoneticPr fontId="2"/>
  </si>
  <si>
    <t>加瀬</t>
    <rPh sb="0" eb="2">
      <t>カセ</t>
    </rPh>
    <phoneticPr fontId="2"/>
  </si>
  <si>
    <t>琴深</t>
    <rPh sb="0" eb="1">
      <t>コト</t>
    </rPh>
    <rPh sb="1" eb="2">
      <t>フカ</t>
    </rPh>
    <phoneticPr fontId="2"/>
  </si>
  <si>
    <t>西宮</t>
    <rPh sb="0" eb="2">
      <t>ニシミヤ</t>
    </rPh>
    <phoneticPr fontId="2"/>
  </si>
  <si>
    <t>まひる</t>
    <phoneticPr fontId="2"/>
  </si>
  <si>
    <t>ニシミヤ</t>
    <phoneticPr fontId="2"/>
  </si>
  <si>
    <t>マヒル</t>
    <phoneticPr fontId="2"/>
  </si>
  <si>
    <t>堀川</t>
    <rPh sb="0" eb="2">
      <t>ホリカワ</t>
    </rPh>
    <phoneticPr fontId="2"/>
  </si>
  <si>
    <t>希羽</t>
    <rPh sb="0" eb="1">
      <t>ノゾミ</t>
    </rPh>
    <rPh sb="1" eb="2">
      <t>ハネ</t>
    </rPh>
    <phoneticPr fontId="2"/>
  </si>
  <si>
    <t>ホリカワ</t>
    <phoneticPr fontId="2"/>
  </si>
  <si>
    <t>ノア</t>
    <phoneticPr fontId="2"/>
  </si>
  <si>
    <t>旭市立萬歳小学校</t>
    <rPh sb="0" eb="3">
      <t>アサヒシリツ</t>
    </rPh>
    <rPh sb="3" eb="5">
      <t>マンザイ</t>
    </rPh>
    <rPh sb="5" eb="8">
      <t>ショウガッコウ</t>
    </rPh>
    <phoneticPr fontId="2"/>
  </si>
  <si>
    <t>イシバシ</t>
    <phoneticPr fontId="2"/>
  </si>
  <si>
    <t>ルナ</t>
    <phoneticPr fontId="2"/>
  </si>
  <si>
    <t>旭市立鶴巻小学校</t>
    <rPh sb="0" eb="3">
      <t>アサヒシリツ</t>
    </rPh>
    <rPh sb="3" eb="5">
      <t>ツルマキ</t>
    </rPh>
    <rPh sb="5" eb="8">
      <t>ショウガッコウ</t>
    </rPh>
    <phoneticPr fontId="2"/>
  </si>
  <si>
    <t>石橋</t>
    <rPh sb="0" eb="2">
      <t>イシバシ</t>
    </rPh>
    <phoneticPr fontId="2"/>
  </si>
  <si>
    <t>琉愛</t>
    <rPh sb="0" eb="1">
      <t>リュウ</t>
    </rPh>
    <rPh sb="1" eb="2">
      <t>アイ</t>
    </rPh>
    <phoneticPr fontId="2"/>
  </si>
  <si>
    <t>ユウカ</t>
    <phoneticPr fontId="2"/>
  </si>
  <si>
    <t>結椛</t>
    <rPh sb="0" eb="1">
      <t>ムス</t>
    </rPh>
    <rPh sb="1" eb="2">
      <t>モミジ</t>
    </rPh>
    <phoneticPr fontId="2"/>
  </si>
  <si>
    <t>石橋</t>
    <rPh sb="0" eb="2">
      <t>イシバシ</t>
    </rPh>
    <phoneticPr fontId="2"/>
  </si>
  <si>
    <t>璃乙</t>
    <rPh sb="0" eb="1">
      <t>リ</t>
    </rPh>
    <rPh sb="1" eb="2">
      <t>オツ</t>
    </rPh>
    <phoneticPr fontId="2"/>
  </si>
  <si>
    <t>イシバシ</t>
    <phoneticPr fontId="2"/>
  </si>
  <si>
    <t>リオ</t>
    <phoneticPr fontId="2"/>
  </si>
  <si>
    <t>石川</t>
    <rPh sb="0" eb="2">
      <t>イシカワ</t>
    </rPh>
    <phoneticPr fontId="2"/>
  </si>
  <si>
    <t>結愛</t>
    <rPh sb="0" eb="1">
      <t>ムス</t>
    </rPh>
    <rPh sb="1" eb="2">
      <t>アイ</t>
    </rPh>
    <phoneticPr fontId="2"/>
  </si>
  <si>
    <t>イシカワ</t>
    <phoneticPr fontId="2"/>
  </si>
  <si>
    <t>ユア</t>
    <phoneticPr fontId="2"/>
  </si>
  <si>
    <t>旭市立古城小学校</t>
    <rPh sb="0" eb="3">
      <t>アサヒシリツ</t>
    </rPh>
    <rPh sb="3" eb="5">
      <t>コジョウ</t>
    </rPh>
    <rPh sb="5" eb="8">
      <t>ショウガッコウ</t>
    </rPh>
    <phoneticPr fontId="2"/>
  </si>
  <si>
    <t>288</t>
    <phoneticPr fontId="2"/>
  </si>
  <si>
    <t>0855</t>
    <phoneticPr fontId="2"/>
  </si>
  <si>
    <t>千葉県銚子市猿田町6919-75</t>
    <rPh sb="0" eb="3">
      <t>チバケン</t>
    </rPh>
    <rPh sb="3" eb="6">
      <t>チョウシシ</t>
    </rPh>
    <rPh sb="6" eb="8">
      <t>サルタ</t>
    </rPh>
    <rPh sb="8" eb="9">
      <t>マチ</t>
    </rPh>
    <phoneticPr fontId="2"/>
  </si>
  <si>
    <t>最後の県大会、チーム一丸のとなり全力で戦います。私達を応援してくれる全ての方に感謝して、最後まで諦めずにボール追いかけ、目標であるベスト8に向かって頑張ります！！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</si>
</sst>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63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1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1" fillId="0" borderId="40" xfId="0" applyFont="1" applyBorder="1" applyAlignment="1" applyProtection="1">
      <alignment horizontal="center" vertical="center"/>
      <protection locked="0"/>
    </xf>
    <xf numFmtId="0" fontId="6" fillId="0" borderId="83" xfId="0" applyFont="1" applyBorder="1" applyAlignment="1" applyProtection="1">
      <alignment horizontal="center" vertical="center"/>
      <protection locked="0"/>
    </xf>
    <xf numFmtId="0" fontId="1" fillId="0" borderId="84" xfId="0" applyFont="1" applyBorder="1" applyAlignment="1" applyProtection="1">
      <alignment horizontal="center" vertical="center"/>
      <protection locked="0"/>
    </xf>
    <xf numFmtId="0" fontId="6" fillId="0" borderId="42" xfId="0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/>
      <protection locked="0"/>
    </xf>
    <xf numFmtId="0" fontId="6" fillId="0" borderId="86" xfId="0" applyFont="1" applyBorder="1" applyAlignment="1" applyProtection="1">
      <alignment horizontal="center" vertical="center"/>
      <protection locked="0"/>
    </xf>
    <xf numFmtId="0" fontId="1" fillId="0" borderId="87" xfId="0" applyFont="1" applyBorder="1" applyAlignment="1" applyProtection="1">
      <alignment horizontal="center" vertical="center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86" xfId="0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" fillId="0" borderId="83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8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9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12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13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14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15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7"/>
  </sheetPr>
  <dimension ref="A1:AY56"/>
  <sheetViews>
    <sheetView showGridLines="0" tabSelected="1" view="pageBreakPreview" zoomScaleNormal="100" workbookViewId="0">
      <selection activeCell="M47" sqref="M47:O4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45" width="1.625" customWidth="1"/>
    <col min="46" max="46" width="5.875" style="1" customWidth="1"/>
    <col min="47" max="47" width="20.125" style="1" customWidth="1"/>
    <col min="48" max="48" width="9.25" style="1" bestFit="1" customWidth="1"/>
    <col min="49" max="49" width="12" style="1" customWidth="1"/>
    <col min="50" max="50" width="12.125" style="1" customWidth="1"/>
    <col min="51" max="51" width="11.375" style="1" bestFit="1" customWidth="1"/>
    <col min="52" max="52" width="6.625" style="1" customWidth="1"/>
    <col min="53" max="16384" width="9" style="1"/>
  </cols>
  <sheetData>
    <row r="1" spans="1:51" ht="32.25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>
      <c r="A2" s="227" t="s">
        <v>189</v>
      </c>
      <c r="B2" s="228"/>
      <c r="C2" s="229" t="s">
        <v>200</v>
      </c>
      <c r="D2" s="230"/>
      <c r="E2" s="230"/>
      <c r="F2" s="230"/>
      <c r="G2" s="230"/>
      <c r="H2" s="230"/>
      <c r="I2" s="231"/>
      <c r="J2" s="86" t="s">
        <v>187</v>
      </c>
      <c r="K2" s="87"/>
      <c r="L2" s="87"/>
      <c r="M2" s="87"/>
      <c r="N2" s="87"/>
      <c r="O2" s="88"/>
      <c r="P2" s="86" t="s">
        <v>165</v>
      </c>
      <c r="Q2" s="161"/>
      <c r="R2" s="161"/>
      <c r="S2" s="161"/>
      <c r="T2" s="161"/>
      <c r="U2" s="161"/>
      <c r="V2" s="161"/>
      <c r="W2" s="161"/>
      <c r="X2" s="161"/>
      <c r="Y2" s="161"/>
      <c r="Z2" s="161"/>
      <c r="AA2" s="161"/>
      <c r="AB2" s="161"/>
      <c r="AC2" s="161"/>
      <c r="AD2" s="161"/>
      <c r="AE2" s="226" t="s">
        <v>169</v>
      </c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2" t="s">
        <v>190</v>
      </c>
      <c r="B3" s="233"/>
      <c r="C3" s="234" t="s">
        <v>201</v>
      </c>
      <c r="D3" s="235"/>
      <c r="E3" s="235"/>
      <c r="F3" s="235"/>
      <c r="G3" s="235"/>
      <c r="H3" s="235"/>
      <c r="I3" s="236"/>
      <c r="J3" s="83" t="s">
        <v>159</v>
      </c>
      <c r="K3" s="84"/>
      <c r="L3" s="84"/>
      <c r="M3" s="84"/>
      <c r="N3" s="84"/>
      <c r="O3" s="85"/>
      <c r="P3" s="224" t="s">
        <v>202</v>
      </c>
      <c r="Q3" s="225"/>
      <c r="R3" s="225"/>
      <c r="S3" s="225"/>
      <c r="T3" s="225"/>
      <c r="U3" s="225"/>
      <c r="V3" s="225"/>
      <c r="W3" s="225"/>
      <c r="X3" s="225"/>
      <c r="Y3" s="225"/>
      <c r="Z3" s="225"/>
      <c r="AA3" s="225"/>
      <c r="AB3" s="225"/>
      <c r="AC3" s="225"/>
      <c r="AD3" s="225"/>
      <c r="AE3" s="197" t="s">
        <v>181</v>
      </c>
      <c r="AF3" s="197"/>
      <c r="AG3" s="197"/>
      <c r="AH3" s="197"/>
      <c r="AI3" s="197"/>
      <c r="AJ3" s="197"/>
      <c r="AK3" s="197"/>
      <c r="AL3" s="197"/>
      <c r="AM3" s="197"/>
      <c r="AN3" s="197"/>
      <c r="AO3" s="197"/>
      <c r="AP3" s="197"/>
      <c r="AQ3" s="197"/>
      <c r="AR3" s="197"/>
      <c r="AS3" s="19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432918111</v>
      </c>
      <c r="D4" s="94"/>
      <c r="E4" s="94"/>
      <c r="F4" s="94"/>
      <c r="G4" s="94"/>
      <c r="H4" s="94"/>
      <c r="I4" s="95"/>
      <c r="J4" s="150" t="s">
        <v>185</v>
      </c>
      <c r="K4" s="151"/>
      <c r="L4" s="151"/>
      <c r="M4" s="151"/>
      <c r="N4" s="151"/>
      <c r="O4" s="152"/>
      <c r="P4" s="212" t="s">
        <v>162</v>
      </c>
      <c r="Q4" s="212"/>
      <c r="R4" s="212"/>
      <c r="S4" s="212"/>
      <c r="T4" s="212"/>
      <c r="U4" s="212"/>
      <c r="V4" s="212"/>
      <c r="W4" s="212"/>
      <c r="X4" s="212"/>
      <c r="Y4" s="212"/>
      <c r="Z4" s="212"/>
      <c r="AA4" s="212"/>
      <c r="AB4" s="212"/>
      <c r="AC4" s="212"/>
      <c r="AD4" s="212"/>
      <c r="AE4" s="212"/>
      <c r="AF4" s="212"/>
      <c r="AG4" s="212"/>
      <c r="AH4" s="212"/>
      <c r="AI4" s="212"/>
      <c r="AJ4" s="212"/>
      <c r="AK4" s="212"/>
      <c r="AL4" s="212"/>
      <c r="AM4" s="212"/>
      <c r="AN4" s="212"/>
      <c r="AO4" s="212"/>
      <c r="AP4" s="212"/>
      <c r="AQ4" s="212"/>
      <c r="AR4" s="212"/>
      <c r="AS4" s="213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/>
      <c r="D5" s="97"/>
      <c r="E5" s="97"/>
      <c r="F5" s="97"/>
      <c r="G5" s="97"/>
      <c r="H5" s="97"/>
      <c r="I5" s="98"/>
      <c r="J5" s="153">
        <v>22017</v>
      </c>
      <c r="K5" s="153"/>
      <c r="L5" s="153"/>
      <c r="M5" s="153"/>
      <c r="N5" s="153"/>
      <c r="O5" s="153"/>
      <c r="P5" s="214" t="s">
        <v>203</v>
      </c>
      <c r="Q5" s="215"/>
      <c r="R5" s="215"/>
      <c r="S5" s="215"/>
      <c r="T5" s="215"/>
      <c r="U5" s="215"/>
      <c r="V5" s="215"/>
      <c r="W5" s="215"/>
      <c r="X5" s="215"/>
      <c r="Y5" s="215"/>
      <c r="Z5" s="215"/>
      <c r="AA5" s="215"/>
      <c r="AB5" s="215"/>
      <c r="AC5" s="215"/>
      <c r="AD5" s="215"/>
      <c r="AE5" s="214" t="s">
        <v>204</v>
      </c>
      <c r="AF5" s="215"/>
      <c r="AG5" s="215"/>
      <c r="AH5" s="215"/>
      <c r="AI5" s="215"/>
      <c r="AJ5" s="215"/>
      <c r="AK5" s="216"/>
      <c r="AL5" s="216"/>
      <c r="AM5" s="216"/>
      <c r="AN5" s="216"/>
      <c r="AO5" s="216"/>
      <c r="AP5" s="216"/>
      <c r="AQ5" s="216"/>
      <c r="AR5" s="216"/>
      <c r="AS5" s="217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46" t="s">
        <v>175</v>
      </c>
      <c r="D6" s="247"/>
      <c r="E6" s="219" t="s">
        <v>176</v>
      </c>
      <c r="F6" s="220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13" t="s">
        <v>163</v>
      </c>
      <c r="Q6" s="222"/>
      <c r="R6" s="222"/>
      <c r="S6" s="222"/>
      <c r="T6" s="222"/>
      <c r="U6" s="222"/>
      <c r="V6" s="222"/>
      <c r="W6" s="222"/>
      <c r="X6" s="222"/>
      <c r="Y6" s="222"/>
      <c r="Z6" s="222"/>
      <c r="AA6" s="222"/>
      <c r="AB6" s="222"/>
      <c r="AC6" s="222"/>
      <c r="AD6" s="222"/>
      <c r="AE6" s="222"/>
      <c r="AF6" s="222"/>
      <c r="AG6" s="222"/>
      <c r="AH6" s="222"/>
      <c r="AI6" s="222"/>
      <c r="AJ6" s="222"/>
      <c r="AK6" s="223" t="s">
        <v>164</v>
      </c>
      <c r="AL6" s="223"/>
      <c r="AM6" s="223"/>
      <c r="AN6" s="223"/>
      <c r="AO6" s="223"/>
      <c r="AP6" s="223"/>
      <c r="AQ6" s="223"/>
      <c r="AR6" s="223"/>
      <c r="AS6" s="223"/>
      <c r="AT6" s="57" t="s">
        <v>192</v>
      </c>
    </row>
    <row r="7" spans="1:51" ht="13.5" customHeight="1">
      <c r="A7" s="99"/>
      <c r="B7" s="100"/>
      <c r="C7" s="131" t="s">
        <v>205</v>
      </c>
      <c r="D7" s="132"/>
      <c r="E7" s="110" t="s">
        <v>206</v>
      </c>
      <c r="F7" s="111"/>
      <c r="G7" s="92">
        <v>518084400</v>
      </c>
      <c r="H7" s="92"/>
      <c r="I7" s="92"/>
      <c r="J7" s="92"/>
      <c r="K7" s="92"/>
      <c r="L7" s="92"/>
      <c r="M7" s="92">
        <v>217574</v>
      </c>
      <c r="N7" s="92"/>
      <c r="O7" s="92"/>
      <c r="P7" s="89" t="s">
        <v>72</v>
      </c>
      <c r="Q7" s="90"/>
      <c r="R7" s="108" t="s">
        <v>295</v>
      </c>
      <c r="S7" s="108"/>
      <c r="T7" s="108"/>
      <c r="U7" s="108"/>
      <c r="V7" s="50" t="s">
        <v>73</v>
      </c>
      <c r="W7" s="107" t="s">
        <v>296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74</v>
      </c>
      <c r="AL7" s="154" t="s">
        <v>209</v>
      </c>
      <c r="AM7" s="154"/>
      <c r="AN7" s="154"/>
      <c r="AO7" s="154"/>
      <c r="AP7" s="154"/>
      <c r="AQ7" s="154"/>
      <c r="AR7" s="154"/>
      <c r="AS7" s="59" t="s">
        <v>75</v>
      </c>
      <c r="AT7" s="273">
        <v>31</v>
      </c>
    </row>
    <row r="8" spans="1:51" ht="18" customHeight="1">
      <c r="A8" s="99"/>
      <c r="B8" s="100"/>
      <c r="C8" s="134" t="s">
        <v>207</v>
      </c>
      <c r="D8" s="135"/>
      <c r="E8" s="136" t="s">
        <v>208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55" t="s">
        <v>297</v>
      </c>
      <c r="Q8" s="156"/>
      <c r="R8" s="156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7" t="s">
        <v>210</v>
      </c>
      <c r="AL8" s="158"/>
      <c r="AM8" s="158"/>
      <c r="AN8" s="158"/>
      <c r="AO8" s="60" t="s">
        <v>76</v>
      </c>
      <c r="AP8" s="158" t="s">
        <v>211</v>
      </c>
      <c r="AQ8" s="158"/>
      <c r="AR8" s="158"/>
      <c r="AS8" s="159"/>
      <c r="AT8" s="273"/>
    </row>
    <row r="9" spans="1:51" ht="14.45" customHeight="1">
      <c r="A9" s="99" t="s">
        <v>150</v>
      </c>
      <c r="B9" s="100"/>
      <c r="C9" s="131" t="s">
        <v>214</v>
      </c>
      <c r="D9" s="132"/>
      <c r="E9" s="110" t="s">
        <v>215</v>
      </c>
      <c r="F9" s="111"/>
      <c r="G9" s="92">
        <v>515132789</v>
      </c>
      <c r="H9" s="92"/>
      <c r="I9" s="92"/>
      <c r="J9" s="92"/>
      <c r="K9" s="92"/>
      <c r="L9" s="92"/>
      <c r="M9" s="92"/>
      <c r="N9" s="92"/>
      <c r="O9" s="92"/>
      <c r="P9" s="89" t="s">
        <v>72</v>
      </c>
      <c r="Q9" s="90"/>
      <c r="R9" s="108" t="s">
        <v>216</v>
      </c>
      <c r="S9" s="108"/>
      <c r="T9" s="108"/>
      <c r="U9" s="108"/>
      <c r="V9" s="50" t="s">
        <v>73</v>
      </c>
      <c r="W9" s="107" t="s">
        <v>217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193</v>
      </c>
      <c r="AL9" s="154" t="s">
        <v>219</v>
      </c>
      <c r="AM9" s="154"/>
      <c r="AN9" s="154"/>
      <c r="AO9" s="154"/>
      <c r="AP9" s="154"/>
      <c r="AQ9" s="154"/>
      <c r="AR9" s="154"/>
      <c r="AS9" s="59" t="s">
        <v>194</v>
      </c>
      <c r="AT9" s="274">
        <v>16</v>
      </c>
    </row>
    <row r="10" spans="1:51" ht="18" customHeight="1">
      <c r="A10" s="99"/>
      <c r="B10" s="100"/>
      <c r="C10" s="134" t="s">
        <v>212</v>
      </c>
      <c r="D10" s="135"/>
      <c r="E10" s="136" t="s">
        <v>213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55" t="s">
        <v>218</v>
      </c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221"/>
      <c r="AK10" s="157" t="s">
        <v>220</v>
      </c>
      <c r="AL10" s="158"/>
      <c r="AM10" s="158"/>
      <c r="AN10" s="158"/>
      <c r="AO10" s="60" t="s">
        <v>195</v>
      </c>
      <c r="AP10" s="158" t="s">
        <v>221</v>
      </c>
      <c r="AQ10" s="158"/>
      <c r="AR10" s="158"/>
      <c r="AS10" s="159"/>
      <c r="AT10" s="274"/>
    </row>
    <row r="11" spans="1:51" ht="14.45" customHeight="1">
      <c r="A11" s="99" t="s">
        <v>151</v>
      </c>
      <c r="B11" s="100"/>
      <c r="C11" s="131" t="s">
        <v>224</v>
      </c>
      <c r="D11" s="132"/>
      <c r="E11" s="110" t="s">
        <v>225</v>
      </c>
      <c r="F11" s="111"/>
      <c r="G11" s="92">
        <v>515132804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8" t="s">
        <v>216</v>
      </c>
      <c r="S11" s="108"/>
      <c r="T11" s="108"/>
      <c r="U11" s="108"/>
      <c r="V11" s="50" t="s">
        <v>73</v>
      </c>
      <c r="W11" s="107" t="s">
        <v>226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193</v>
      </c>
      <c r="AL11" s="154" t="s">
        <v>209</v>
      </c>
      <c r="AM11" s="154"/>
      <c r="AN11" s="154"/>
      <c r="AO11" s="154"/>
      <c r="AP11" s="154"/>
      <c r="AQ11" s="154"/>
      <c r="AR11" s="154"/>
      <c r="AS11" s="59" t="s">
        <v>194</v>
      </c>
      <c r="AT11" s="274">
        <v>15</v>
      </c>
    </row>
    <row r="12" spans="1:51" ht="18" customHeight="1">
      <c r="A12" s="99"/>
      <c r="B12" s="100"/>
      <c r="C12" s="134" t="s">
        <v>222</v>
      </c>
      <c r="D12" s="135"/>
      <c r="E12" s="136" t="s">
        <v>223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55" t="s">
        <v>227</v>
      </c>
      <c r="Q12" s="156"/>
      <c r="R12" s="156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221"/>
      <c r="AK12" s="157" t="s">
        <v>228</v>
      </c>
      <c r="AL12" s="158"/>
      <c r="AM12" s="158"/>
      <c r="AN12" s="158"/>
      <c r="AO12" s="60" t="s">
        <v>195</v>
      </c>
      <c r="AP12" s="158" t="s">
        <v>229</v>
      </c>
      <c r="AQ12" s="158"/>
      <c r="AR12" s="158"/>
      <c r="AS12" s="159"/>
      <c r="AT12" s="274"/>
    </row>
    <row r="13" spans="1:51" ht="15" customHeight="1">
      <c r="A13" s="99" t="s">
        <v>152</v>
      </c>
      <c r="B13" s="100"/>
      <c r="C13" s="131" t="s">
        <v>205</v>
      </c>
      <c r="D13" s="132"/>
      <c r="E13" s="110" t="s">
        <v>206</v>
      </c>
      <c r="F13" s="111"/>
      <c r="G13" s="133"/>
      <c r="H13" s="133"/>
      <c r="I13" s="133"/>
      <c r="J13" s="133"/>
      <c r="K13" s="133"/>
      <c r="L13" s="133"/>
      <c r="M13" s="133"/>
      <c r="N13" s="133"/>
      <c r="O13" s="133"/>
      <c r="P13" s="45"/>
      <c r="Q13" s="46"/>
      <c r="R13" s="206"/>
      <c r="S13" s="206"/>
      <c r="T13" s="206"/>
      <c r="U13" s="206"/>
      <c r="V13" s="47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11"/>
      <c r="AK13" s="61"/>
      <c r="AL13" s="199"/>
      <c r="AM13" s="199"/>
      <c r="AN13" s="199"/>
      <c r="AO13" s="199"/>
      <c r="AP13" s="199"/>
      <c r="AQ13" s="199"/>
      <c r="AR13" s="199"/>
      <c r="AS13" s="62"/>
      <c r="AT13" s="275"/>
    </row>
    <row r="14" spans="1:51" ht="18" customHeight="1">
      <c r="A14" s="99"/>
      <c r="B14" s="100"/>
      <c r="C14" s="134" t="s">
        <v>207</v>
      </c>
      <c r="D14" s="135"/>
      <c r="E14" s="136" t="s">
        <v>208</v>
      </c>
      <c r="F14" s="137"/>
      <c r="G14" s="133"/>
      <c r="H14" s="133"/>
      <c r="I14" s="133"/>
      <c r="J14" s="133"/>
      <c r="K14" s="133"/>
      <c r="L14" s="133"/>
      <c r="M14" s="133"/>
      <c r="N14" s="133"/>
      <c r="O14" s="133"/>
      <c r="P14" s="200"/>
      <c r="Q14" s="201"/>
      <c r="R14" s="201"/>
      <c r="S14" s="201"/>
      <c r="T14" s="201"/>
      <c r="U14" s="201"/>
      <c r="V14" s="201"/>
      <c r="W14" s="201"/>
      <c r="X14" s="201"/>
      <c r="Y14" s="201"/>
      <c r="Z14" s="201"/>
      <c r="AA14" s="201"/>
      <c r="AB14" s="201"/>
      <c r="AC14" s="201"/>
      <c r="AD14" s="201"/>
      <c r="AE14" s="201"/>
      <c r="AF14" s="201"/>
      <c r="AG14" s="201"/>
      <c r="AH14" s="201"/>
      <c r="AI14" s="201"/>
      <c r="AJ14" s="202"/>
      <c r="AK14" s="203"/>
      <c r="AL14" s="204"/>
      <c r="AM14" s="204"/>
      <c r="AN14" s="204"/>
      <c r="AO14" s="63"/>
      <c r="AP14" s="204"/>
      <c r="AQ14" s="204"/>
      <c r="AR14" s="204"/>
      <c r="AS14" s="205"/>
      <c r="AT14" s="275"/>
    </row>
    <row r="15" spans="1:51" ht="15" customHeight="1">
      <c r="A15" s="149" t="s">
        <v>166</v>
      </c>
      <c r="B15" s="100"/>
      <c r="C15" s="131" t="s">
        <v>230</v>
      </c>
      <c r="D15" s="132"/>
      <c r="E15" s="110" t="s">
        <v>231</v>
      </c>
      <c r="F15" s="111"/>
      <c r="G15" s="133"/>
      <c r="H15" s="133"/>
      <c r="I15" s="133"/>
      <c r="J15" s="133"/>
      <c r="K15" s="133"/>
      <c r="L15" s="133"/>
      <c r="M15" s="133"/>
      <c r="N15" s="133"/>
      <c r="O15" s="133"/>
      <c r="P15" s="89" t="s">
        <v>72</v>
      </c>
      <c r="Q15" s="90"/>
      <c r="R15" s="108" t="s">
        <v>234</v>
      </c>
      <c r="S15" s="108"/>
      <c r="T15" s="108"/>
      <c r="U15" s="108"/>
      <c r="V15" s="49" t="s">
        <v>73</v>
      </c>
      <c r="W15" s="107" t="s">
        <v>235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193</v>
      </c>
      <c r="AL15" s="154" t="s">
        <v>209</v>
      </c>
      <c r="AM15" s="154"/>
      <c r="AN15" s="154"/>
      <c r="AO15" s="154"/>
      <c r="AP15" s="154"/>
      <c r="AQ15" s="154"/>
      <c r="AR15" s="154"/>
      <c r="AS15" s="59" t="s">
        <v>194</v>
      </c>
      <c r="AT15" s="274">
        <v>50</v>
      </c>
    </row>
    <row r="16" spans="1:51" ht="18" customHeight="1">
      <c r="A16" s="99"/>
      <c r="B16" s="100"/>
      <c r="C16" s="134" t="s">
        <v>232</v>
      </c>
      <c r="D16" s="135"/>
      <c r="E16" s="136" t="s">
        <v>233</v>
      </c>
      <c r="F16" s="137"/>
      <c r="G16" s="133"/>
      <c r="H16" s="133"/>
      <c r="I16" s="133"/>
      <c r="J16" s="133"/>
      <c r="K16" s="133"/>
      <c r="L16" s="133"/>
      <c r="M16" s="133"/>
      <c r="N16" s="133"/>
      <c r="O16" s="133"/>
      <c r="P16" s="155" t="s">
        <v>236</v>
      </c>
      <c r="Q16" s="156"/>
      <c r="R16" s="156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221"/>
      <c r="AK16" s="157" t="s">
        <v>237</v>
      </c>
      <c r="AL16" s="158"/>
      <c r="AM16" s="158"/>
      <c r="AN16" s="158"/>
      <c r="AO16" s="60" t="s">
        <v>195</v>
      </c>
      <c r="AP16" s="158" t="s">
        <v>238</v>
      </c>
      <c r="AQ16" s="158"/>
      <c r="AR16" s="158"/>
      <c r="AS16" s="159"/>
      <c r="AT16" s="274"/>
    </row>
    <row r="17" spans="1:46">
      <c r="A17" s="99" t="s">
        <v>6</v>
      </c>
      <c r="B17" s="100"/>
      <c r="C17" s="169" t="str">
        <f>IF(P16="","",P16)</f>
        <v>千葉県佐倉市鏑木町1-4-14</v>
      </c>
      <c r="D17" s="169"/>
      <c r="E17" s="169"/>
      <c r="F17" s="169"/>
      <c r="G17" s="169"/>
      <c r="H17" s="169"/>
      <c r="I17" s="169"/>
      <c r="J17" s="169"/>
      <c r="K17" s="169"/>
      <c r="L17" s="169"/>
      <c r="M17" s="169"/>
      <c r="N17" s="169"/>
      <c r="O17" s="169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69"/>
      <c r="N18" s="169"/>
      <c r="O18" s="169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99" t="s">
        <v>7</v>
      </c>
      <c r="B19" s="100"/>
      <c r="C19" s="169" t="str">
        <f>IF(AL15="","",AL15&amp;"-"&amp;AK16&amp;"-"&amp;AP16)</f>
        <v>080-6664-7676</v>
      </c>
      <c r="D19" s="169"/>
      <c r="E19" s="169"/>
      <c r="F19" s="169"/>
      <c r="G19" s="169"/>
      <c r="H19" s="169"/>
      <c r="I19" s="169"/>
      <c r="J19" s="169"/>
      <c r="K19" s="169"/>
      <c r="L19" s="169"/>
      <c r="M19" s="169"/>
      <c r="N19" s="169"/>
      <c r="O19" s="169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99"/>
      <c r="B20" s="100"/>
      <c r="C20" s="169"/>
      <c r="D20" s="169"/>
      <c r="E20" s="169"/>
      <c r="F20" s="169"/>
      <c r="G20" s="169"/>
      <c r="H20" s="169"/>
      <c r="I20" s="169"/>
      <c r="J20" s="169"/>
      <c r="K20" s="169"/>
      <c r="L20" s="169"/>
      <c r="M20" s="169"/>
      <c r="N20" s="169"/>
      <c r="O20" s="169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99" t="s">
        <v>153</v>
      </c>
      <c r="B21" s="100"/>
      <c r="C21" s="77" t="s">
        <v>239</v>
      </c>
      <c r="D21" s="78"/>
      <c r="E21" s="78">
        <v>6664</v>
      </c>
      <c r="F21" s="78"/>
      <c r="G21" s="78">
        <v>7676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7" t="s">
        <v>198</v>
      </c>
      <c r="B23" s="146" t="s">
        <v>154</v>
      </c>
      <c r="C23" s="170" t="s">
        <v>173</v>
      </c>
      <c r="D23" s="171"/>
      <c r="E23" s="172" t="s">
        <v>174</v>
      </c>
      <c r="F23" s="173"/>
      <c r="G23" s="146" t="s">
        <v>155</v>
      </c>
      <c r="H23" s="146"/>
      <c r="I23" s="146" t="s">
        <v>156</v>
      </c>
      <c r="J23" s="146"/>
      <c r="K23" s="146"/>
      <c r="L23" s="146"/>
      <c r="M23" s="146" t="s">
        <v>157</v>
      </c>
      <c r="N23" s="146"/>
      <c r="O23" s="146"/>
      <c r="P23" s="243" t="s">
        <v>167</v>
      </c>
      <c r="Q23" s="146"/>
      <c r="R23" s="146"/>
      <c r="S23" s="146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8"/>
      <c r="B24" s="100"/>
      <c r="C24" s="182" t="s">
        <v>171</v>
      </c>
      <c r="D24" s="183"/>
      <c r="E24" s="184" t="s">
        <v>172</v>
      </c>
      <c r="F24" s="185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45"/>
      <c r="U24" s="1"/>
      <c r="V24" s="1"/>
      <c r="W24" s="1"/>
      <c r="X24" s="1"/>
      <c r="Y24" s="160" t="s">
        <v>168</v>
      </c>
      <c r="Z24" s="161"/>
      <c r="AA24" s="161"/>
      <c r="AB24" s="161"/>
      <c r="AC24" s="161"/>
      <c r="AD24" s="161"/>
      <c r="AE24" s="161"/>
      <c r="AF24" s="161"/>
      <c r="AG24" s="16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27">
        <v>1</v>
      </c>
      <c r="B25" s="168" t="s">
        <v>240</v>
      </c>
      <c r="C25" s="138" t="s">
        <v>241</v>
      </c>
      <c r="D25" s="186"/>
      <c r="E25" s="140" t="s">
        <v>242</v>
      </c>
      <c r="F25" s="187"/>
      <c r="G25" s="118">
        <v>6</v>
      </c>
      <c r="H25" s="114"/>
      <c r="I25" s="112" t="s">
        <v>243</v>
      </c>
      <c r="J25" s="163"/>
      <c r="K25" s="163"/>
      <c r="L25" s="164"/>
      <c r="M25" s="118">
        <v>517005999</v>
      </c>
      <c r="N25" s="113"/>
      <c r="O25" s="114"/>
      <c r="P25" s="118">
        <v>151</v>
      </c>
      <c r="Q25" s="113"/>
      <c r="R25" s="113"/>
      <c r="S25" s="113"/>
      <c r="T25" s="119"/>
      <c r="U25" s="1"/>
      <c r="V25" s="1"/>
      <c r="W25" s="1"/>
      <c r="X25" s="1"/>
      <c r="Y25" s="121">
        <v>12</v>
      </c>
      <c r="Z25" s="122"/>
      <c r="AA25" s="122"/>
      <c r="AB25" s="122"/>
      <c r="AC25" s="122"/>
      <c r="AD25" s="122"/>
      <c r="AE25" s="122"/>
      <c r="AF25" s="122"/>
      <c r="AG25" s="123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42" t="s">
        <v>244</v>
      </c>
      <c r="D26" s="174"/>
      <c r="E26" s="144" t="s">
        <v>245</v>
      </c>
      <c r="F26" s="175"/>
      <c r="G26" s="115"/>
      <c r="H26" s="117"/>
      <c r="I26" s="165"/>
      <c r="J26" s="166"/>
      <c r="K26" s="166"/>
      <c r="L26" s="167"/>
      <c r="M26" s="115"/>
      <c r="N26" s="116"/>
      <c r="O26" s="117"/>
      <c r="P26" s="115"/>
      <c r="Q26" s="116"/>
      <c r="R26" s="116"/>
      <c r="S26" s="116"/>
      <c r="T26" s="120"/>
      <c r="U26" s="1"/>
      <c r="V26" s="1"/>
      <c r="W26" s="1"/>
      <c r="X26" s="1"/>
      <c r="Y26" s="124"/>
      <c r="Z26" s="125"/>
      <c r="AA26" s="125"/>
      <c r="AB26" s="125"/>
      <c r="AC26" s="125"/>
      <c r="AD26" s="125"/>
      <c r="AE26" s="125"/>
      <c r="AF26" s="125"/>
      <c r="AG26" s="126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27">
        <v>2</v>
      </c>
      <c r="B27" s="129">
        <v>2</v>
      </c>
      <c r="C27" s="131" t="s">
        <v>248</v>
      </c>
      <c r="D27" s="132"/>
      <c r="E27" s="110" t="s">
        <v>249</v>
      </c>
      <c r="F27" s="111"/>
      <c r="G27" s="118">
        <v>6</v>
      </c>
      <c r="H27" s="114"/>
      <c r="I27" s="112" t="s">
        <v>243</v>
      </c>
      <c r="J27" s="163"/>
      <c r="K27" s="163"/>
      <c r="L27" s="164"/>
      <c r="M27" s="118">
        <v>519517365</v>
      </c>
      <c r="N27" s="113"/>
      <c r="O27" s="114"/>
      <c r="P27" s="118">
        <v>161</v>
      </c>
      <c r="Q27" s="113"/>
      <c r="R27" s="113"/>
      <c r="S27" s="113"/>
      <c r="T27" s="11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34" t="s">
        <v>246</v>
      </c>
      <c r="D28" s="135"/>
      <c r="E28" s="136" t="s">
        <v>247</v>
      </c>
      <c r="F28" s="137"/>
      <c r="G28" s="115"/>
      <c r="H28" s="117"/>
      <c r="I28" s="165"/>
      <c r="J28" s="166"/>
      <c r="K28" s="166"/>
      <c r="L28" s="167"/>
      <c r="M28" s="115"/>
      <c r="N28" s="116"/>
      <c r="O28" s="117"/>
      <c r="P28" s="115"/>
      <c r="Q28" s="116"/>
      <c r="R28" s="116"/>
      <c r="S28" s="116"/>
      <c r="T28" s="12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27">
        <v>3</v>
      </c>
      <c r="B29" s="129">
        <v>3</v>
      </c>
      <c r="C29" s="131" t="s">
        <v>250</v>
      </c>
      <c r="D29" s="132"/>
      <c r="E29" s="110" t="s">
        <v>251</v>
      </c>
      <c r="F29" s="111"/>
      <c r="G29" s="118">
        <v>6</v>
      </c>
      <c r="H29" s="114"/>
      <c r="I29" s="112" t="s">
        <v>252</v>
      </c>
      <c r="J29" s="113"/>
      <c r="K29" s="113"/>
      <c r="L29" s="114"/>
      <c r="M29" s="118">
        <v>517005980</v>
      </c>
      <c r="N29" s="113"/>
      <c r="O29" s="114"/>
      <c r="P29" s="118">
        <v>153</v>
      </c>
      <c r="Q29" s="113"/>
      <c r="R29" s="113"/>
      <c r="S29" s="113"/>
      <c r="T29" s="11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34" t="s">
        <v>253</v>
      </c>
      <c r="D30" s="135"/>
      <c r="E30" s="136" t="s">
        <v>254</v>
      </c>
      <c r="F30" s="137"/>
      <c r="G30" s="115"/>
      <c r="H30" s="117"/>
      <c r="I30" s="115"/>
      <c r="J30" s="116"/>
      <c r="K30" s="116"/>
      <c r="L30" s="117"/>
      <c r="M30" s="115"/>
      <c r="N30" s="116"/>
      <c r="O30" s="117"/>
      <c r="P30" s="115"/>
      <c r="Q30" s="116"/>
      <c r="R30" s="116"/>
      <c r="S30" s="116"/>
      <c r="T30" s="12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27">
        <v>4</v>
      </c>
      <c r="B31" s="129">
        <v>4</v>
      </c>
      <c r="C31" s="131" t="s">
        <v>255</v>
      </c>
      <c r="D31" s="132"/>
      <c r="E31" s="110" t="s">
        <v>256</v>
      </c>
      <c r="F31" s="111"/>
      <c r="G31" s="118">
        <v>6</v>
      </c>
      <c r="H31" s="114"/>
      <c r="I31" s="112" t="s">
        <v>257</v>
      </c>
      <c r="J31" s="113"/>
      <c r="K31" s="113"/>
      <c r="L31" s="114"/>
      <c r="M31" s="118">
        <v>517005946</v>
      </c>
      <c r="N31" s="113"/>
      <c r="O31" s="114"/>
      <c r="P31" s="118">
        <v>163</v>
      </c>
      <c r="Q31" s="113"/>
      <c r="R31" s="113"/>
      <c r="S31" s="113"/>
      <c r="T31" s="11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34" t="s">
        <v>258</v>
      </c>
      <c r="D32" s="135"/>
      <c r="E32" s="136" t="s">
        <v>259</v>
      </c>
      <c r="F32" s="137"/>
      <c r="G32" s="115"/>
      <c r="H32" s="117"/>
      <c r="I32" s="115"/>
      <c r="J32" s="116"/>
      <c r="K32" s="116"/>
      <c r="L32" s="117"/>
      <c r="M32" s="115"/>
      <c r="N32" s="116"/>
      <c r="O32" s="117"/>
      <c r="P32" s="115"/>
      <c r="Q32" s="116"/>
      <c r="R32" s="116"/>
      <c r="S32" s="116"/>
      <c r="T32" s="120"/>
      <c r="U32" s="1"/>
      <c r="V32" s="1"/>
      <c r="W32" s="1"/>
      <c r="X32" s="1"/>
      <c r="Y32" s="160" t="s">
        <v>197</v>
      </c>
      <c r="Z32" s="161"/>
      <c r="AA32" s="161"/>
      <c r="AB32" s="161"/>
      <c r="AC32" s="161"/>
      <c r="AD32" s="161"/>
      <c r="AE32" s="161"/>
      <c r="AF32" s="161"/>
      <c r="AG32" s="16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27">
        <v>5</v>
      </c>
      <c r="B33" s="129">
        <v>5</v>
      </c>
      <c r="C33" s="131" t="s">
        <v>260</v>
      </c>
      <c r="D33" s="132"/>
      <c r="E33" s="110" t="s">
        <v>261</v>
      </c>
      <c r="F33" s="111"/>
      <c r="G33" s="118">
        <v>6</v>
      </c>
      <c r="H33" s="114"/>
      <c r="I33" s="112" t="s">
        <v>252</v>
      </c>
      <c r="J33" s="113"/>
      <c r="K33" s="113"/>
      <c r="L33" s="114"/>
      <c r="M33" s="118">
        <v>517005978</v>
      </c>
      <c r="N33" s="113"/>
      <c r="O33" s="114"/>
      <c r="P33" s="118">
        <v>141</v>
      </c>
      <c r="Q33" s="113"/>
      <c r="R33" s="113"/>
      <c r="S33" s="113"/>
      <c r="T33" s="119"/>
      <c r="U33" s="1"/>
      <c r="V33" s="1"/>
      <c r="W33" s="1"/>
      <c r="X33" s="1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34" t="s">
        <v>262</v>
      </c>
      <c r="D34" s="135"/>
      <c r="E34" s="136" t="s">
        <v>263</v>
      </c>
      <c r="F34" s="137"/>
      <c r="G34" s="115"/>
      <c r="H34" s="117"/>
      <c r="I34" s="115"/>
      <c r="J34" s="116"/>
      <c r="K34" s="116"/>
      <c r="L34" s="117"/>
      <c r="M34" s="115"/>
      <c r="N34" s="116"/>
      <c r="O34" s="117"/>
      <c r="P34" s="115"/>
      <c r="Q34" s="116"/>
      <c r="R34" s="116"/>
      <c r="S34" s="116"/>
      <c r="T34" s="120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27">
        <v>6</v>
      </c>
      <c r="B35" s="129">
        <v>6</v>
      </c>
      <c r="C35" s="138" t="s">
        <v>265</v>
      </c>
      <c r="D35" s="139"/>
      <c r="E35" s="140" t="s">
        <v>266</v>
      </c>
      <c r="F35" s="141"/>
      <c r="G35" s="118">
        <v>6</v>
      </c>
      <c r="H35" s="114"/>
      <c r="I35" s="112" t="s">
        <v>267</v>
      </c>
      <c r="J35" s="113"/>
      <c r="K35" s="113"/>
      <c r="L35" s="114"/>
      <c r="M35" s="118">
        <v>517005962</v>
      </c>
      <c r="N35" s="113"/>
      <c r="O35" s="114"/>
      <c r="P35" s="118">
        <v>152</v>
      </c>
      <c r="Q35" s="113"/>
      <c r="R35" s="113"/>
      <c r="S35" s="113"/>
      <c r="T35" s="11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42" t="s">
        <v>268</v>
      </c>
      <c r="D36" s="143"/>
      <c r="E36" s="144" t="s">
        <v>269</v>
      </c>
      <c r="F36" s="145"/>
      <c r="G36" s="115"/>
      <c r="H36" s="117"/>
      <c r="I36" s="115"/>
      <c r="J36" s="116"/>
      <c r="K36" s="116"/>
      <c r="L36" s="117"/>
      <c r="M36" s="115"/>
      <c r="N36" s="116"/>
      <c r="O36" s="117"/>
      <c r="P36" s="115"/>
      <c r="Q36" s="116"/>
      <c r="R36" s="116"/>
      <c r="S36" s="116"/>
      <c r="T36" s="12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27">
        <v>7</v>
      </c>
      <c r="B37" s="129">
        <v>7</v>
      </c>
      <c r="C37" s="131" t="s">
        <v>272</v>
      </c>
      <c r="D37" s="132"/>
      <c r="E37" s="110" t="s">
        <v>273</v>
      </c>
      <c r="F37" s="111"/>
      <c r="G37" s="118">
        <v>5</v>
      </c>
      <c r="H37" s="114"/>
      <c r="I37" s="112" t="s">
        <v>252</v>
      </c>
      <c r="J37" s="113"/>
      <c r="K37" s="113"/>
      <c r="L37" s="114"/>
      <c r="M37" s="118">
        <v>519035524</v>
      </c>
      <c r="N37" s="113"/>
      <c r="O37" s="114"/>
      <c r="P37" s="118">
        <v>148</v>
      </c>
      <c r="Q37" s="113"/>
      <c r="R37" s="113"/>
      <c r="S37" s="113"/>
      <c r="T37" s="11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34" t="s">
        <v>270</v>
      </c>
      <c r="D38" s="135"/>
      <c r="E38" s="136" t="s">
        <v>271</v>
      </c>
      <c r="F38" s="137"/>
      <c r="G38" s="115"/>
      <c r="H38" s="117"/>
      <c r="I38" s="115"/>
      <c r="J38" s="116"/>
      <c r="K38" s="116"/>
      <c r="L38" s="117"/>
      <c r="M38" s="115"/>
      <c r="N38" s="116"/>
      <c r="O38" s="117"/>
      <c r="P38" s="115"/>
      <c r="Q38" s="116"/>
      <c r="R38" s="116"/>
      <c r="S38" s="116"/>
      <c r="T38" s="12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27">
        <v>8</v>
      </c>
      <c r="B39" s="129">
        <v>8</v>
      </c>
      <c r="C39" s="131" t="s">
        <v>276</v>
      </c>
      <c r="D39" s="132"/>
      <c r="E39" s="110" t="s">
        <v>277</v>
      </c>
      <c r="F39" s="111"/>
      <c r="G39" s="118">
        <v>5</v>
      </c>
      <c r="H39" s="114"/>
      <c r="I39" s="112" t="s">
        <v>278</v>
      </c>
      <c r="J39" s="113"/>
      <c r="K39" s="113"/>
      <c r="L39" s="114"/>
      <c r="M39" s="118">
        <v>518049744</v>
      </c>
      <c r="N39" s="113"/>
      <c r="O39" s="114"/>
      <c r="P39" s="118">
        <v>152</v>
      </c>
      <c r="Q39" s="113"/>
      <c r="R39" s="113"/>
      <c r="S39" s="113"/>
      <c r="T39" s="11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34" t="s">
        <v>274</v>
      </c>
      <c r="D40" s="135"/>
      <c r="E40" s="136" t="s">
        <v>275</v>
      </c>
      <c r="F40" s="137"/>
      <c r="G40" s="115"/>
      <c r="H40" s="117"/>
      <c r="I40" s="115"/>
      <c r="J40" s="116"/>
      <c r="K40" s="116"/>
      <c r="L40" s="117"/>
      <c r="M40" s="115"/>
      <c r="N40" s="116"/>
      <c r="O40" s="117"/>
      <c r="P40" s="115"/>
      <c r="Q40" s="116"/>
      <c r="R40" s="116"/>
      <c r="S40" s="116"/>
      <c r="T40" s="12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27">
        <v>9</v>
      </c>
      <c r="B41" s="129">
        <v>9</v>
      </c>
      <c r="C41" s="138" t="s">
        <v>279</v>
      </c>
      <c r="D41" s="139"/>
      <c r="E41" s="140" t="s">
        <v>280</v>
      </c>
      <c r="F41" s="141"/>
      <c r="G41" s="118">
        <v>3</v>
      </c>
      <c r="H41" s="114"/>
      <c r="I41" s="112" t="s">
        <v>281</v>
      </c>
      <c r="J41" s="113"/>
      <c r="K41" s="113"/>
      <c r="L41" s="114"/>
      <c r="M41" s="118">
        <v>518110130</v>
      </c>
      <c r="N41" s="113"/>
      <c r="O41" s="114"/>
      <c r="P41" s="118">
        <v>140</v>
      </c>
      <c r="Q41" s="113"/>
      <c r="R41" s="113"/>
      <c r="S41" s="113"/>
      <c r="T41" s="11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42" t="s">
        <v>282</v>
      </c>
      <c r="D42" s="143"/>
      <c r="E42" s="144" t="s">
        <v>283</v>
      </c>
      <c r="F42" s="145"/>
      <c r="G42" s="115"/>
      <c r="H42" s="117"/>
      <c r="I42" s="115"/>
      <c r="J42" s="116"/>
      <c r="K42" s="116"/>
      <c r="L42" s="117"/>
      <c r="M42" s="115"/>
      <c r="N42" s="116"/>
      <c r="O42" s="117"/>
      <c r="P42" s="115"/>
      <c r="Q42" s="116"/>
      <c r="R42" s="116"/>
      <c r="S42" s="116"/>
      <c r="T42" s="12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27">
        <v>10</v>
      </c>
      <c r="B43" s="129">
        <v>10</v>
      </c>
      <c r="C43" s="131" t="s">
        <v>264</v>
      </c>
      <c r="D43" s="132"/>
      <c r="E43" s="110" t="s">
        <v>284</v>
      </c>
      <c r="F43" s="111"/>
      <c r="G43" s="118">
        <v>3</v>
      </c>
      <c r="H43" s="114"/>
      <c r="I43" s="112" t="s">
        <v>267</v>
      </c>
      <c r="J43" s="113"/>
      <c r="K43" s="113"/>
      <c r="L43" s="114"/>
      <c r="M43" s="118">
        <v>518110239</v>
      </c>
      <c r="N43" s="113"/>
      <c r="O43" s="114"/>
      <c r="P43" s="118">
        <v>130</v>
      </c>
      <c r="Q43" s="113"/>
      <c r="R43" s="113"/>
      <c r="S43" s="113"/>
      <c r="T43" s="11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 t="s">
        <v>268</v>
      </c>
      <c r="D44" s="135"/>
      <c r="E44" s="136" t="s">
        <v>285</v>
      </c>
      <c r="F44" s="137"/>
      <c r="G44" s="115"/>
      <c r="H44" s="117"/>
      <c r="I44" s="115"/>
      <c r="J44" s="116"/>
      <c r="K44" s="116"/>
      <c r="L44" s="117"/>
      <c r="M44" s="115"/>
      <c r="N44" s="116"/>
      <c r="O44" s="117"/>
      <c r="P44" s="115"/>
      <c r="Q44" s="116"/>
      <c r="R44" s="116"/>
      <c r="S44" s="116"/>
      <c r="T44" s="12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27">
        <v>11</v>
      </c>
      <c r="B45" s="129">
        <v>11</v>
      </c>
      <c r="C45" s="138" t="s">
        <v>288</v>
      </c>
      <c r="D45" s="139"/>
      <c r="E45" s="140" t="s">
        <v>289</v>
      </c>
      <c r="F45" s="141"/>
      <c r="G45" s="118">
        <v>2</v>
      </c>
      <c r="H45" s="114"/>
      <c r="I45" s="112" t="s">
        <v>281</v>
      </c>
      <c r="J45" s="113"/>
      <c r="K45" s="113"/>
      <c r="L45" s="114"/>
      <c r="M45" s="118">
        <v>518110147</v>
      </c>
      <c r="N45" s="113"/>
      <c r="O45" s="114"/>
      <c r="P45" s="118">
        <v>128</v>
      </c>
      <c r="Q45" s="113"/>
      <c r="R45" s="113"/>
      <c r="S45" s="113"/>
      <c r="T45" s="11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42" t="s">
        <v>286</v>
      </c>
      <c r="D46" s="143"/>
      <c r="E46" s="144" t="s">
        <v>287</v>
      </c>
      <c r="F46" s="145"/>
      <c r="G46" s="115"/>
      <c r="H46" s="117"/>
      <c r="I46" s="115"/>
      <c r="J46" s="116"/>
      <c r="K46" s="116"/>
      <c r="L46" s="117"/>
      <c r="M46" s="115"/>
      <c r="N46" s="116"/>
      <c r="O46" s="117"/>
      <c r="P46" s="115"/>
      <c r="Q46" s="116"/>
      <c r="R46" s="116"/>
      <c r="S46" s="116"/>
      <c r="T46" s="12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27">
        <v>12</v>
      </c>
      <c r="B47" s="129">
        <v>12</v>
      </c>
      <c r="C47" s="131" t="s">
        <v>292</v>
      </c>
      <c r="D47" s="132"/>
      <c r="E47" s="110" t="s">
        <v>293</v>
      </c>
      <c r="F47" s="111"/>
      <c r="G47" s="118">
        <v>4</v>
      </c>
      <c r="H47" s="114"/>
      <c r="I47" s="112" t="s">
        <v>294</v>
      </c>
      <c r="J47" s="113"/>
      <c r="K47" s="113"/>
      <c r="L47" s="114"/>
      <c r="M47" s="118">
        <v>518802509</v>
      </c>
      <c r="N47" s="113"/>
      <c r="O47" s="114"/>
      <c r="P47" s="118">
        <v>135</v>
      </c>
      <c r="Q47" s="113"/>
      <c r="R47" s="113"/>
      <c r="S47" s="113"/>
      <c r="T47" s="11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1"/>
      <c r="B48" s="192"/>
      <c r="C48" s="193" t="s">
        <v>290</v>
      </c>
      <c r="D48" s="194"/>
      <c r="E48" s="195" t="s">
        <v>291</v>
      </c>
      <c r="F48" s="196"/>
      <c r="G48" s="188"/>
      <c r="H48" s="189"/>
      <c r="I48" s="188"/>
      <c r="J48" s="190"/>
      <c r="K48" s="190"/>
      <c r="L48" s="189"/>
      <c r="M48" s="188"/>
      <c r="N48" s="190"/>
      <c r="O48" s="189"/>
      <c r="P48" s="188"/>
      <c r="Q48" s="190"/>
      <c r="R48" s="190"/>
      <c r="S48" s="190"/>
      <c r="T48" s="218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56">
        <v>13</v>
      </c>
      <c r="B49" s="257"/>
      <c r="C49" s="259"/>
      <c r="D49" s="260"/>
      <c r="E49" s="260"/>
      <c r="F49" s="261"/>
      <c r="G49" s="248"/>
      <c r="H49" s="250"/>
      <c r="I49" s="248"/>
      <c r="J49" s="249"/>
      <c r="K49" s="249"/>
      <c r="L49" s="250"/>
      <c r="M49" s="248"/>
      <c r="N49" s="249"/>
      <c r="O49" s="250"/>
      <c r="P49" s="248"/>
      <c r="Q49" s="249"/>
      <c r="R49" s="249"/>
      <c r="S49" s="249"/>
      <c r="T49" s="25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58"/>
      <c r="C50" s="262"/>
      <c r="D50" s="263"/>
      <c r="E50" s="263"/>
      <c r="F50" s="264"/>
      <c r="G50" s="251"/>
      <c r="H50" s="253"/>
      <c r="I50" s="251"/>
      <c r="J50" s="252"/>
      <c r="K50" s="252"/>
      <c r="L50" s="253"/>
      <c r="M50" s="251"/>
      <c r="N50" s="252"/>
      <c r="O50" s="253"/>
      <c r="P50" s="251"/>
      <c r="Q50" s="252"/>
      <c r="R50" s="252"/>
      <c r="S50" s="252"/>
      <c r="T50" s="25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99">
        <v>14</v>
      </c>
      <c r="B51" s="257"/>
      <c r="C51" s="259"/>
      <c r="D51" s="260"/>
      <c r="E51" s="260"/>
      <c r="F51" s="261"/>
      <c r="G51" s="248"/>
      <c r="H51" s="250"/>
      <c r="I51" s="248"/>
      <c r="J51" s="249"/>
      <c r="K51" s="249"/>
      <c r="L51" s="250"/>
      <c r="M51" s="248"/>
      <c r="N51" s="249"/>
      <c r="O51" s="250"/>
      <c r="P51" s="248"/>
      <c r="Q51" s="249"/>
      <c r="R51" s="249"/>
      <c r="S51" s="249"/>
      <c r="T51" s="25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69"/>
      <c r="C52" s="270"/>
      <c r="D52" s="271"/>
      <c r="E52" s="271"/>
      <c r="F52" s="272"/>
      <c r="G52" s="265"/>
      <c r="H52" s="266"/>
      <c r="I52" s="265"/>
      <c r="J52" s="267"/>
      <c r="K52" s="267"/>
      <c r="L52" s="266"/>
      <c r="M52" s="265"/>
      <c r="N52" s="267"/>
      <c r="O52" s="266"/>
      <c r="P52" s="265"/>
      <c r="Q52" s="267"/>
      <c r="R52" s="267"/>
      <c r="S52" s="267"/>
      <c r="T52" s="26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76" t="s">
        <v>170</v>
      </c>
      <c r="B54" s="177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77"/>
      <c r="P54" s="177"/>
      <c r="Q54" s="177"/>
      <c r="R54" s="177"/>
      <c r="S54" s="177"/>
      <c r="T54" s="178"/>
      <c r="U54" s="22"/>
      <c r="V54" s="207" t="s">
        <v>188</v>
      </c>
      <c r="W54" s="208"/>
      <c r="X54" s="208"/>
      <c r="Y54" s="208"/>
      <c r="Z54" s="208"/>
      <c r="AA54" s="208"/>
      <c r="AB54" s="208"/>
      <c r="AC54" s="208"/>
      <c r="AD54" s="208"/>
      <c r="AE54" s="208"/>
      <c r="AF54" s="209"/>
      <c r="AG54" s="210"/>
      <c r="AH54" s="210"/>
      <c r="AI54" s="210"/>
      <c r="AJ54" s="21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79" t="s">
        <v>298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0"/>
      <c r="O55" s="180"/>
      <c r="P55" s="180"/>
      <c r="Q55" s="180"/>
      <c r="R55" s="180"/>
      <c r="S55" s="180"/>
      <c r="T55" s="181"/>
      <c r="U55" s="22"/>
      <c r="V55" s="276">
        <f>LEN(A55)</f>
        <v>81</v>
      </c>
      <c r="W55" s="277"/>
      <c r="X55" s="277"/>
      <c r="Y55" s="277"/>
      <c r="Z55" s="277"/>
      <c r="AA55" s="277"/>
      <c r="AB55" s="277"/>
      <c r="AC55" s="277"/>
      <c r="AD55" s="277"/>
      <c r="AE55" s="277"/>
      <c r="AF55" s="27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showGridLines="0" view="pageBreakPreview" zoomScaleNormal="100" workbookViewId="0">
      <selection activeCell="W49" sqref="W49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6.25">
      <c r="A1" s="295" t="s">
        <v>24</v>
      </c>
      <c r="B1" s="295"/>
      <c r="C1" s="295"/>
      <c r="D1" s="295"/>
      <c r="E1" s="295"/>
      <c r="F1" s="295"/>
      <c r="G1" s="295"/>
      <c r="H1" s="295"/>
      <c r="I1" s="295"/>
      <c r="J1" s="295"/>
      <c r="K1" s="295"/>
      <c r="L1" s="295"/>
      <c r="M1" s="295"/>
      <c r="N1" s="295"/>
      <c r="O1" s="295"/>
    </row>
    <row r="2" spans="1:15">
      <c r="A2" s="279" t="s">
        <v>0</v>
      </c>
      <c r="B2" s="279"/>
      <c r="C2" s="282" t="str">
        <f>IF(入力!C3="","",入力!C3)</f>
        <v>SPORTS　ACADEMY　FUTURES</v>
      </c>
      <c r="D2" s="282"/>
      <c r="E2" s="282"/>
      <c r="F2" s="282"/>
      <c r="G2" s="282"/>
      <c r="H2" s="282"/>
      <c r="I2" s="282"/>
      <c r="J2" s="279" t="str">
        <f>IF(入力!J3="","",入力!J3)</f>
        <v>女子</v>
      </c>
      <c r="K2" s="279"/>
      <c r="L2" s="279"/>
      <c r="M2" s="279"/>
      <c r="N2" s="279"/>
      <c r="O2" s="279"/>
    </row>
    <row r="3" spans="1:15">
      <c r="A3" s="279"/>
      <c r="B3" s="279"/>
      <c r="C3" s="282"/>
      <c r="D3" s="282"/>
      <c r="E3" s="282"/>
      <c r="F3" s="282"/>
      <c r="G3" s="282"/>
      <c r="H3" s="282"/>
      <c r="I3" s="282"/>
      <c r="J3" s="279"/>
      <c r="K3" s="279"/>
      <c r="L3" s="279"/>
      <c r="M3" s="279"/>
      <c r="N3" s="279"/>
      <c r="O3" s="279"/>
    </row>
    <row r="4" spans="1:15" ht="15" customHeight="1">
      <c r="A4" s="279" t="s">
        <v>13</v>
      </c>
      <c r="B4" s="279"/>
      <c r="C4" s="283">
        <f>IF(入力!C4="","",IF(入力!C5="",入力!C4,入力!C4&amp;"　　"&amp;入力!C5))</f>
        <v>432918111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9"/>
      <c r="B5" s="279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9" t="s">
        <v>1</v>
      </c>
      <c r="B6" s="279"/>
      <c r="C6" s="291" t="str">
        <f>IF(入力!C8="","",入力!C8&amp;"　"&amp;入力!E8)</f>
        <v>糟谷　彩弥香</v>
      </c>
      <c r="D6" s="292"/>
      <c r="E6" s="292"/>
      <c r="F6" s="292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9"/>
      <c r="B7" s="279"/>
      <c r="C7" s="296"/>
      <c r="D7" s="297"/>
      <c r="E7" s="297"/>
      <c r="F7" s="297"/>
      <c r="G7" s="281">
        <f>IF(入力!G7="","",入力!G7)</f>
        <v>518084400</v>
      </c>
      <c r="H7" s="281"/>
      <c r="I7" s="281"/>
      <c r="J7" s="281" t="str">
        <f>IF(入力!J7="","",入力!J7)</f>
        <v/>
      </c>
      <c r="K7" s="281"/>
      <c r="L7" s="281"/>
      <c r="M7" s="281">
        <f>IF(入力!M7="","",入力!M7)</f>
        <v>217574</v>
      </c>
      <c r="N7" s="281"/>
      <c r="O7" s="281"/>
    </row>
    <row r="8" spans="1:15" ht="13.5" customHeight="1">
      <c r="A8" s="279"/>
      <c r="B8" s="279"/>
      <c r="C8" s="293"/>
      <c r="D8" s="294"/>
      <c r="E8" s="294"/>
      <c r="F8" s="294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9" t="s">
        <v>2</v>
      </c>
      <c r="B9" s="279"/>
      <c r="C9" s="291" t="str">
        <f>IF(入力!C10="","",入力!C10&amp;"　"&amp;入力!E10)</f>
        <v>椎名　夏美</v>
      </c>
      <c r="D9" s="292"/>
      <c r="E9" s="292"/>
      <c r="F9" s="292"/>
      <c r="G9" s="281">
        <f>IF(入力!G9="","",入力!G9)</f>
        <v>515132789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9"/>
      <c r="B10" s="279"/>
      <c r="C10" s="293"/>
      <c r="D10" s="294"/>
      <c r="E10" s="294"/>
      <c r="F10" s="294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9" t="s">
        <v>3</v>
      </c>
      <c r="B11" s="279"/>
      <c r="C11" s="291" t="str">
        <f>IF(入力!C12="","",入力!C12&amp;"　"&amp;入力!E12)</f>
        <v>菅谷　帆乃佳</v>
      </c>
      <c r="D11" s="292"/>
      <c r="E11" s="292"/>
      <c r="F11" s="292"/>
      <c r="G11" s="281">
        <f>IF(入力!G11="","",入力!G11)</f>
        <v>515132804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9"/>
      <c r="B12" s="279"/>
      <c r="C12" s="293"/>
      <c r="D12" s="294"/>
      <c r="E12" s="294"/>
      <c r="F12" s="294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9" t="s">
        <v>4</v>
      </c>
      <c r="B13" s="279"/>
      <c r="C13" s="291" t="str">
        <f>IF(入力!C14="","",入力!C14&amp;"　"&amp;入力!E14)</f>
        <v>糟谷　彩弥香</v>
      </c>
      <c r="D13" s="292"/>
      <c r="E13" s="292"/>
      <c r="F13" s="292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79"/>
      <c r="B14" s="279"/>
      <c r="C14" s="293"/>
      <c r="D14" s="294"/>
      <c r="E14" s="294"/>
      <c r="F14" s="294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79" t="s">
        <v>5</v>
      </c>
      <c r="B15" s="279"/>
      <c r="C15" s="291" t="str">
        <f>IF(入力!C16="","",入力!C16&amp;"　"&amp;入力!E16)</f>
        <v>大場　弘樹</v>
      </c>
      <c r="D15" s="292"/>
      <c r="E15" s="292"/>
      <c r="F15" s="289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79"/>
      <c r="B16" s="279"/>
      <c r="C16" s="293"/>
      <c r="D16" s="294"/>
      <c r="E16" s="294"/>
      <c r="F16" s="290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>
      <c r="A17" s="279" t="s">
        <v>6</v>
      </c>
      <c r="B17" s="279"/>
      <c r="C17" s="282" t="str">
        <f>IF(入力!C17="","",入力!C17&amp;"　"&amp;入力!E17)</f>
        <v>千葉県佐倉市鏑木町1-4-14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>
      <c r="A18" s="279"/>
      <c r="B18" s="279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9" t="s">
        <v>7</v>
      </c>
      <c r="B19" s="279"/>
      <c r="C19" s="282" t="str">
        <f>IF(入力!C19="","",入力!C19&amp;"　"&amp;入力!E19)</f>
        <v>080-6664-7676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9"/>
      <c r="B20" s="279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9" t="s">
        <v>8</v>
      </c>
      <c r="B21" s="279"/>
      <c r="C21" s="282" t="str">
        <f>IF(入力!C21="","",入力!C21&amp;"－"&amp;入力!E21&amp;"－"&amp;入力!G21)</f>
        <v>/80－6664－7676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9"/>
      <c r="B22" s="279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16</v>
      </c>
      <c r="N23" s="279"/>
      <c r="O23" s="279"/>
    </row>
    <row r="24" spans="1: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8" customHeight="1">
      <c r="A25" s="279">
        <v>1</v>
      </c>
      <c r="B25" s="279" t="str">
        <f>IF(入力!B25="","",入力!B25)</f>
        <v>①</v>
      </c>
      <c r="C25" s="291" t="str">
        <f>IF(入力!C26="","",入力!C26&amp;"　"&amp;入力!E26)</f>
        <v>小川　緩菜</v>
      </c>
      <c r="D25" s="292"/>
      <c r="E25" s="292"/>
      <c r="F25" s="292"/>
      <c r="G25" s="279">
        <f>IF(入力!G25="","",入力!G25)</f>
        <v>6</v>
      </c>
      <c r="H25" s="279" t="str">
        <f>IF(入力!H25="","",入力!H25)</f>
        <v/>
      </c>
      <c r="I25" s="279" t="str">
        <f>IF(入力!I25="","",入力!I25)</f>
        <v>旭市立中央小学校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517005999</v>
      </c>
      <c r="N25" s="279" t="str">
        <f>IF(入力!N25="","",入力!N25)</f>
        <v/>
      </c>
      <c r="O25" s="279" t="str">
        <f>IF(入力!O25="","",入力!O25)</f>
        <v/>
      </c>
    </row>
    <row r="26" spans="1:15" ht="18" customHeight="1">
      <c r="A26" s="279"/>
      <c r="B26" s="279"/>
      <c r="C26" s="293"/>
      <c r="D26" s="294"/>
      <c r="E26" s="294"/>
      <c r="F26" s="294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8" customHeight="1">
      <c r="A27" s="279">
        <v>2</v>
      </c>
      <c r="B27" s="279">
        <f>IF(入力!B27="","",入力!B27)</f>
        <v>2</v>
      </c>
      <c r="C27" s="291" t="str">
        <f>IF(入力!C28="","",入力!C28&amp;"　"&amp;入力!E28)</f>
        <v>阿天坊　芽依</v>
      </c>
      <c r="D27" s="292"/>
      <c r="E27" s="292"/>
      <c r="F27" s="292"/>
      <c r="G27" s="279">
        <f>IF(入力!G27="","",入力!G27)</f>
        <v>6</v>
      </c>
      <c r="H27" s="279" t="str">
        <f>IF(入力!H27="","",入力!H27)</f>
        <v/>
      </c>
      <c r="I27" s="279" t="str">
        <f>IF(入力!I27="","",入力!I27)</f>
        <v>旭市立中央小学校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519517365</v>
      </c>
      <c r="N27" s="279" t="str">
        <f>IF(入力!N27="","",入力!N27)</f>
        <v/>
      </c>
      <c r="O27" s="279" t="str">
        <f>IF(入力!O27="","",入力!O27)</f>
        <v/>
      </c>
    </row>
    <row r="28" spans="1:15" ht="18" customHeight="1">
      <c r="A28" s="279"/>
      <c r="B28" s="279"/>
      <c r="C28" s="293"/>
      <c r="D28" s="294"/>
      <c r="E28" s="294"/>
      <c r="F28" s="294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8" customHeight="1">
      <c r="A29" s="279">
        <v>3</v>
      </c>
      <c r="B29" s="279">
        <f>IF(入力!B29="","",入力!B29)</f>
        <v>3</v>
      </c>
      <c r="C29" s="291" t="str">
        <f>IF(入力!C30="","",入力!C30&amp;"　"&amp;入力!E30)</f>
        <v>林　南帆</v>
      </c>
      <c r="D29" s="292"/>
      <c r="E29" s="292"/>
      <c r="F29" s="292"/>
      <c r="G29" s="279">
        <f>IF(入力!G29="","",入力!G29)</f>
        <v>6</v>
      </c>
      <c r="H29" s="279" t="str">
        <f>IF(入力!H29="","",入力!H29)</f>
        <v/>
      </c>
      <c r="I29" s="279" t="str">
        <f>IF(入力!I29="","",入力!I29)</f>
        <v>旭市立富浦小学校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517005980</v>
      </c>
      <c r="N29" s="279" t="str">
        <f>IF(入力!N29="","",入力!N29)</f>
        <v/>
      </c>
      <c r="O29" s="279" t="str">
        <f>IF(入力!O29="","",入力!O29)</f>
        <v/>
      </c>
    </row>
    <row r="30" spans="1:15" ht="18" customHeight="1">
      <c r="A30" s="279"/>
      <c r="B30" s="279"/>
      <c r="C30" s="293"/>
      <c r="D30" s="294"/>
      <c r="E30" s="294"/>
      <c r="F30" s="294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8" customHeight="1">
      <c r="A31" s="279">
        <v>4</v>
      </c>
      <c r="B31" s="279">
        <f>IF(入力!B31="","",入力!B31)</f>
        <v>4</v>
      </c>
      <c r="C31" s="291" t="str">
        <f>IF(入力!C32="","",入力!C32&amp;"　"&amp;入力!E32)</f>
        <v>高品　咲天</v>
      </c>
      <c r="D31" s="292"/>
      <c r="E31" s="292"/>
      <c r="F31" s="292"/>
      <c r="G31" s="279">
        <f>IF(入力!G31="","",入力!G31)</f>
        <v>6</v>
      </c>
      <c r="H31" s="279" t="str">
        <f>IF(入力!H31="","",入力!H31)</f>
        <v/>
      </c>
      <c r="I31" s="279" t="str">
        <f>IF(入力!I31="","",入力!I31)</f>
        <v>旭市立干潟小学校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517005946</v>
      </c>
      <c r="N31" s="279" t="str">
        <f>IF(入力!N31="","",入力!N31)</f>
        <v/>
      </c>
      <c r="O31" s="279" t="str">
        <f>IF(入力!O31="","",入力!O31)</f>
        <v/>
      </c>
    </row>
    <row r="32" spans="1:15" ht="18" customHeight="1">
      <c r="A32" s="279"/>
      <c r="B32" s="279"/>
      <c r="C32" s="293"/>
      <c r="D32" s="294"/>
      <c r="E32" s="294"/>
      <c r="F32" s="294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8" customHeight="1">
      <c r="A33" s="279">
        <v>5</v>
      </c>
      <c r="B33" s="279">
        <f>IF(入力!B33="","",入力!B33)</f>
        <v>5</v>
      </c>
      <c r="C33" s="291" t="str">
        <f>IF(入力!C34="","",入力!C34&amp;"　"&amp;入力!E34)</f>
        <v>平野　奈津</v>
      </c>
      <c r="D33" s="292"/>
      <c r="E33" s="292"/>
      <c r="F33" s="292"/>
      <c r="G33" s="279">
        <f>IF(入力!G33="","",入力!G33)</f>
        <v>6</v>
      </c>
      <c r="H33" s="279" t="str">
        <f>IF(入力!H33="","",入力!H33)</f>
        <v/>
      </c>
      <c r="I33" s="279" t="str">
        <f>IF(入力!I33="","",入力!I33)</f>
        <v>旭市立富浦小学校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517005978</v>
      </c>
      <c r="N33" s="279" t="str">
        <f>IF(入力!N33="","",入力!N33)</f>
        <v/>
      </c>
      <c r="O33" s="279" t="str">
        <f>IF(入力!O33="","",入力!O33)</f>
        <v/>
      </c>
    </row>
    <row r="34" spans="1:15" ht="18" customHeight="1">
      <c r="A34" s="279"/>
      <c r="B34" s="279"/>
      <c r="C34" s="293"/>
      <c r="D34" s="294"/>
      <c r="E34" s="294"/>
      <c r="F34" s="294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8" customHeight="1">
      <c r="A35" s="279">
        <v>6</v>
      </c>
      <c r="B35" s="279">
        <f>IF(入力!B35="","",入力!B35)</f>
        <v>6</v>
      </c>
      <c r="C35" s="291" t="str">
        <f>IF(入力!C36="","",入力!C36&amp;"　"&amp;入力!E36)</f>
        <v>加瀬　琴深</v>
      </c>
      <c r="D35" s="292"/>
      <c r="E35" s="292"/>
      <c r="F35" s="292"/>
      <c r="G35" s="279">
        <f>IF(入力!G35="","",入力!G35)</f>
        <v>6</v>
      </c>
      <c r="H35" s="279" t="str">
        <f>IF(入力!H35="","",入力!H35)</f>
        <v/>
      </c>
      <c r="I35" s="279" t="str">
        <f>IF(入力!I35="","",入力!I35)</f>
        <v>銚子市立豊里小学校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517005962</v>
      </c>
      <c r="N35" s="279" t="str">
        <f>IF(入力!N35="","",入力!N35)</f>
        <v/>
      </c>
      <c r="O35" s="279" t="str">
        <f>IF(入力!O35="","",入力!O35)</f>
        <v/>
      </c>
    </row>
    <row r="36" spans="1:15" ht="18" customHeight="1">
      <c r="A36" s="279"/>
      <c r="B36" s="279"/>
      <c r="C36" s="293"/>
      <c r="D36" s="294"/>
      <c r="E36" s="294"/>
      <c r="F36" s="294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8" customHeight="1">
      <c r="A37" s="279">
        <v>7</v>
      </c>
      <c r="B37" s="279">
        <f>IF(入力!B37="","",入力!B37)</f>
        <v>7</v>
      </c>
      <c r="C37" s="291" t="str">
        <f>IF(入力!C38="","",入力!C38&amp;"　"&amp;入力!E38)</f>
        <v>西宮　まひる</v>
      </c>
      <c r="D37" s="292"/>
      <c r="E37" s="292"/>
      <c r="F37" s="292"/>
      <c r="G37" s="279">
        <f>IF(入力!G37="","",入力!G37)</f>
        <v>5</v>
      </c>
      <c r="H37" s="279" t="str">
        <f>IF(入力!H37="","",入力!H37)</f>
        <v/>
      </c>
      <c r="I37" s="279" t="str">
        <f>IF(入力!I37="","",入力!I37)</f>
        <v>旭市立富浦小学校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519035524</v>
      </c>
      <c r="N37" s="279" t="str">
        <f>IF(入力!N37="","",入力!N37)</f>
        <v/>
      </c>
      <c r="O37" s="279" t="str">
        <f>IF(入力!O37="","",入力!O37)</f>
        <v/>
      </c>
    </row>
    <row r="38" spans="1:15" ht="18" customHeight="1">
      <c r="A38" s="279"/>
      <c r="B38" s="279"/>
      <c r="C38" s="293"/>
      <c r="D38" s="294"/>
      <c r="E38" s="294"/>
      <c r="F38" s="294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8" customHeight="1">
      <c r="A39" s="279">
        <v>8</v>
      </c>
      <c r="B39" s="279">
        <f>IF(入力!B39="","",入力!B39)</f>
        <v>8</v>
      </c>
      <c r="C39" s="291" t="str">
        <f>IF(入力!C40="","",入力!C40&amp;"　"&amp;入力!E40)</f>
        <v>堀川　希羽</v>
      </c>
      <c r="D39" s="292"/>
      <c r="E39" s="292"/>
      <c r="F39" s="292"/>
      <c r="G39" s="279">
        <f>IF(入力!G39="","",入力!G39)</f>
        <v>5</v>
      </c>
      <c r="H39" s="279" t="str">
        <f>IF(入力!H39="","",入力!H39)</f>
        <v/>
      </c>
      <c r="I39" s="279" t="str">
        <f>IF(入力!I39="","",入力!I39)</f>
        <v>旭市立萬歳小学校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518049744</v>
      </c>
      <c r="N39" s="279" t="str">
        <f>IF(入力!N39="","",入力!N39)</f>
        <v/>
      </c>
      <c r="O39" s="279" t="str">
        <f>IF(入力!O39="","",入力!O39)</f>
        <v/>
      </c>
    </row>
    <row r="40" spans="1:15" ht="18" customHeight="1">
      <c r="A40" s="279"/>
      <c r="B40" s="279"/>
      <c r="C40" s="293"/>
      <c r="D40" s="294"/>
      <c r="E40" s="294"/>
      <c r="F40" s="294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8" customHeight="1">
      <c r="A41" s="279">
        <v>9</v>
      </c>
      <c r="B41" s="279">
        <f>IF(入力!B41="","",入力!B41)</f>
        <v>9</v>
      </c>
      <c r="C41" s="291" t="str">
        <f>IF(入力!C42="","",入力!C42&amp;"　"&amp;入力!E42)</f>
        <v>石橋　琉愛</v>
      </c>
      <c r="D41" s="292"/>
      <c r="E41" s="292"/>
      <c r="F41" s="292"/>
      <c r="G41" s="279">
        <f>IF(入力!G41="","",入力!G41)</f>
        <v>3</v>
      </c>
      <c r="H41" s="279" t="str">
        <f>IF(入力!H41="","",入力!H41)</f>
        <v/>
      </c>
      <c r="I41" s="279" t="str">
        <f>IF(入力!I41="","",入力!I41)</f>
        <v>旭市立鶴巻小学校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518110130</v>
      </c>
      <c r="N41" s="279" t="str">
        <f>IF(入力!N41="","",入力!N41)</f>
        <v/>
      </c>
      <c r="O41" s="279" t="str">
        <f>IF(入力!O41="","",入力!O41)</f>
        <v/>
      </c>
    </row>
    <row r="42" spans="1:15" ht="18" customHeight="1">
      <c r="A42" s="279"/>
      <c r="B42" s="279"/>
      <c r="C42" s="293"/>
      <c r="D42" s="294"/>
      <c r="E42" s="294"/>
      <c r="F42" s="294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8" customHeight="1">
      <c r="A43" s="279">
        <v>10</v>
      </c>
      <c r="B43" s="279">
        <f>IF(入力!B43="","",入力!B43)</f>
        <v>10</v>
      </c>
      <c r="C43" s="291" t="str">
        <f>IF(入力!C44="","",入力!C44&amp;"　"&amp;入力!E44)</f>
        <v>加瀬　結椛</v>
      </c>
      <c r="D43" s="292"/>
      <c r="E43" s="292"/>
      <c r="F43" s="292"/>
      <c r="G43" s="279">
        <f>IF(入力!G43="","",入力!G43)</f>
        <v>3</v>
      </c>
      <c r="H43" s="279" t="str">
        <f>IF(入力!H43="","",入力!H43)</f>
        <v/>
      </c>
      <c r="I43" s="279" t="str">
        <f>IF(入力!I43="","",入力!I43)</f>
        <v>銚子市立豊里小学校</v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>
        <f>IF(入力!M43="","",入力!M43)</f>
        <v>518110239</v>
      </c>
      <c r="N43" s="279" t="str">
        <f>IF(入力!N43="","",入力!N43)</f>
        <v/>
      </c>
      <c r="O43" s="279" t="str">
        <f>IF(入力!O43="","",入力!O43)</f>
        <v/>
      </c>
    </row>
    <row r="44" spans="1:15" ht="18" customHeight="1">
      <c r="A44" s="279"/>
      <c r="B44" s="279"/>
      <c r="C44" s="293"/>
      <c r="D44" s="294"/>
      <c r="E44" s="294"/>
      <c r="F44" s="294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8" customHeight="1">
      <c r="A45" s="279">
        <v>11</v>
      </c>
      <c r="B45" s="279">
        <f>IF(入力!B45="","",入力!B45)</f>
        <v>11</v>
      </c>
      <c r="C45" s="291" t="str">
        <f>IF(入力!C46="","",入力!C46&amp;"　"&amp;入力!E46)</f>
        <v>石橋　璃乙</v>
      </c>
      <c r="D45" s="292"/>
      <c r="E45" s="292"/>
      <c r="F45" s="292"/>
      <c r="G45" s="279">
        <f>IF(入力!G45="","",入力!G45)</f>
        <v>2</v>
      </c>
      <c r="H45" s="279" t="str">
        <f>IF(入力!H45="","",入力!H45)</f>
        <v/>
      </c>
      <c r="I45" s="279" t="str">
        <f>IF(入力!I45="","",入力!I45)</f>
        <v>旭市立鶴巻小学校</v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>
        <f>IF(入力!M45="","",入力!M45)</f>
        <v>518110147</v>
      </c>
      <c r="N45" s="279" t="str">
        <f>IF(入力!N45="","",入力!N45)</f>
        <v/>
      </c>
      <c r="O45" s="279" t="str">
        <f>IF(入力!O45="","",入力!O45)</f>
        <v/>
      </c>
    </row>
    <row r="46" spans="1:15" ht="18" customHeight="1">
      <c r="A46" s="279"/>
      <c r="B46" s="279"/>
      <c r="C46" s="293"/>
      <c r="D46" s="294"/>
      <c r="E46" s="294"/>
      <c r="F46" s="294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8" customHeight="1">
      <c r="A47" s="279">
        <v>12</v>
      </c>
      <c r="B47" s="279">
        <f>IF(入力!B47="","",入力!B47)</f>
        <v>12</v>
      </c>
      <c r="C47" s="291" t="str">
        <f>IF(入力!C48="","",入力!C48&amp;"　"&amp;入力!E48)</f>
        <v>石川　結愛</v>
      </c>
      <c r="D47" s="292"/>
      <c r="E47" s="292"/>
      <c r="F47" s="292"/>
      <c r="G47" s="279">
        <f>IF(入力!G47="","",入力!G47)</f>
        <v>4</v>
      </c>
      <c r="H47" s="279" t="str">
        <f>IF(入力!H47="","",入力!H47)</f>
        <v/>
      </c>
      <c r="I47" s="279" t="str">
        <f>IF(入力!I47="","",入力!I47)</f>
        <v>旭市立古城小学校</v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>
        <f>IF(入力!M47="","",入力!M47)</f>
        <v>518802509</v>
      </c>
      <c r="N47" s="279" t="str">
        <f>IF(入力!N47="","",入力!N47)</f>
        <v/>
      </c>
      <c r="O47" s="279" t="str">
        <f>IF(入力!O47="","",入力!O47)</f>
        <v/>
      </c>
    </row>
    <row r="48" spans="1:15" ht="18" customHeight="1">
      <c r="A48" s="279"/>
      <c r="B48" s="279"/>
      <c r="C48" s="293"/>
      <c r="D48" s="294"/>
      <c r="E48" s="294"/>
      <c r="F48" s="294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8" customHeight="1">
      <c r="A49" s="279"/>
      <c r="B49" s="279"/>
      <c r="C49" s="279"/>
      <c r="D49" s="279"/>
      <c r="E49" s="279"/>
      <c r="F49" s="279"/>
      <c r="G49" s="279"/>
      <c r="H49" s="279"/>
      <c r="I49" s="279"/>
      <c r="J49" s="279"/>
      <c r="K49" s="279"/>
      <c r="L49" s="279"/>
      <c r="M49" s="279"/>
      <c r="N49" s="279"/>
      <c r="O49" s="279"/>
    </row>
    <row r="50" spans="1:15" ht="18" customHeight="1">
      <c r="A50" s="279"/>
      <c r="B50" s="279"/>
      <c r="C50" s="279"/>
      <c r="D50" s="279"/>
      <c r="E50" s="279"/>
      <c r="F50" s="279"/>
      <c r="G50" s="279"/>
      <c r="H50" s="279"/>
      <c r="I50" s="279"/>
      <c r="J50" s="279"/>
      <c r="K50" s="279"/>
      <c r="L50" s="279"/>
      <c r="M50" s="279"/>
      <c r="N50" s="279"/>
      <c r="O50" s="27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65"/>
  <sheetViews>
    <sheetView view="pageBreakPreview" zoomScaleNormal="100" zoomScaleSheetLayoutView="100" workbookViewId="0">
      <selection activeCell="AP62" sqref="AP62"/>
    </sheetView>
  </sheetViews>
  <sheetFormatPr defaultColWidth="1.625" defaultRowHeight="13.5"/>
  <cols>
    <col min="58" max="58" width="2.25" customWidth="1"/>
  </cols>
  <sheetData>
    <row r="1" spans="1:60">
      <c r="AS1" s="4" t="s">
        <v>27</v>
      </c>
      <c r="AT1" s="4"/>
      <c r="AU1" s="4"/>
      <c r="AV1" s="328"/>
      <c r="AW1" s="328"/>
      <c r="AX1" s="4" t="s">
        <v>28</v>
      </c>
      <c r="AY1" s="5"/>
      <c r="AZ1" s="328"/>
      <c r="BA1" s="328"/>
      <c r="BB1" s="4" t="s">
        <v>29</v>
      </c>
      <c r="BC1" s="5"/>
      <c r="BD1" s="328"/>
      <c r="BE1" s="328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329" t="s">
        <v>65</v>
      </c>
      <c r="D5" s="329"/>
      <c r="E5" s="329"/>
      <c r="F5" s="329"/>
      <c r="G5" s="329"/>
      <c r="H5" s="329"/>
      <c r="I5" s="329"/>
      <c r="J5" s="329"/>
      <c r="K5" s="329"/>
      <c r="L5" s="329"/>
      <c r="M5" s="329"/>
      <c r="N5" s="329"/>
      <c r="O5" s="329"/>
      <c r="P5" s="329"/>
      <c r="Q5" s="329"/>
      <c r="R5" s="329"/>
      <c r="S5" s="329"/>
      <c r="T5" s="329"/>
      <c r="U5" s="329"/>
      <c r="V5" s="329"/>
      <c r="W5" s="329"/>
      <c r="X5" s="329"/>
      <c r="Y5" s="329"/>
      <c r="Z5" s="329"/>
      <c r="AA5" s="329"/>
      <c r="AB5" s="329"/>
      <c r="AC5" s="329"/>
      <c r="AD5" s="329"/>
      <c r="AE5" s="329"/>
      <c r="AF5" s="329"/>
      <c r="AG5" s="329"/>
      <c r="AH5" s="329"/>
      <c r="AI5" s="329"/>
      <c r="AJ5" s="329"/>
      <c r="AK5" s="329"/>
      <c r="AL5" s="329"/>
      <c r="AM5" s="329"/>
      <c r="AN5" s="329"/>
      <c r="AO5" s="329"/>
      <c r="AP5" s="329"/>
      <c r="AQ5" s="329"/>
      <c r="AR5" s="329"/>
      <c r="AS5" s="329"/>
      <c r="AT5" s="329"/>
      <c r="AU5" s="329"/>
      <c r="AV5" s="329"/>
      <c r="AW5" s="329"/>
      <c r="AX5" s="329"/>
      <c r="AY5" s="329"/>
      <c r="AZ5" s="329"/>
      <c r="BA5" s="329"/>
      <c r="BB5" s="329"/>
      <c r="BC5" s="329"/>
      <c r="BD5" s="329"/>
      <c r="BE5" s="329"/>
      <c r="BF5" s="32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98" t="s">
        <v>32</v>
      </c>
      <c r="D8" s="299"/>
      <c r="E8" s="299"/>
      <c r="F8" s="299"/>
      <c r="G8" s="299"/>
      <c r="H8" s="299"/>
      <c r="I8" s="299"/>
      <c r="J8" s="299"/>
      <c r="K8" s="299"/>
      <c r="L8" s="299"/>
      <c r="M8" s="299"/>
      <c r="N8" s="299"/>
      <c r="O8" s="299"/>
      <c r="P8" s="299"/>
      <c r="Q8" s="300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01"/>
      <c r="D9" s="302"/>
      <c r="E9" s="30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02"/>
      <c r="Q9" s="303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04"/>
      <c r="D10" s="305"/>
      <c r="E10" s="305"/>
      <c r="F10" s="305"/>
      <c r="G10" s="305"/>
      <c r="H10" s="305"/>
      <c r="I10" s="305"/>
      <c r="J10" s="305"/>
      <c r="K10" s="305"/>
      <c r="L10" s="305"/>
      <c r="M10" s="305"/>
      <c r="N10" s="305"/>
      <c r="O10" s="305"/>
      <c r="P10" s="305"/>
      <c r="Q10" s="306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61">
        <v>36</v>
      </c>
      <c r="I12" s="362"/>
      <c r="J12" s="363"/>
      <c r="K12" s="4"/>
    </row>
    <row r="13" spans="1:60" ht="13.5" customHeight="1">
      <c r="F13" s="4" t="s">
        <v>35</v>
      </c>
      <c r="G13" s="4"/>
      <c r="H13" s="364"/>
      <c r="I13" s="365"/>
      <c r="J13" s="366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67"/>
      <c r="I14" s="368"/>
      <c r="J14" s="369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07" t="s">
        <v>37</v>
      </c>
      <c r="D16" s="308"/>
      <c r="E16" s="308"/>
      <c r="F16" s="308"/>
      <c r="G16" s="309"/>
      <c r="H16" s="359" t="s">
        <v>66</v>
      </c>
      <c r="I16" s="360"/>
      <c r="J16" s="360"/>
      <c r="K16" s="308" t="str">
        <f>IF(入力!C2="","",入力!C2)</f>
        <v>スポーツ　アカデミー　フューチャーズ　</v>
      </c>
      <c r="L16" s="308"/>
      <c r="M16" s="308"/>
      <c r="N16" s="308"/>
      <c r="O16" s="308"/>
      <c r="P16" s="308"/>
      <c r="Q16" s="308"/>
      <c r="R16" s="308"/>
      <c r="S16" s="308"/>
      <c r="T16" s="308"/>
      <c r="U16" s="308"/>
      <c r="V16" s="308"/>
      <c r="W16" s="308"/>
      <c r="X16" s="309"/>
      <c r="Y16" s="378" t="s">
        <v>67</v>
      </c>
      <c r="Z16" s="379"/>
      <c r="AA16" s="379"/>
      <c r="AB16" s="379"/>
      <c r="AC16" s="379"/>
      <c r="AD16" s="379"/>
      <c r="AE16" s="379"/>
      <c r="AF16" s="379"/>
      <c r="AG16" s="379"/>
      <c r="AH16" s="379"/>
      <c r="AI16" s="380"/>
      <c r="AJ16" s="331" t="s">
        <v>38</v>
      </c>
      <c r="AK16" s="332"/>
      <c r="AL16" s="332"/>
      <c r="AM16" s="333"/>
      <c r="AN16" s="353" t="str">
        <f>IF(入力!P3="","",入力!P3)</f>
        <v>旭</v>
      </c>
      <c r="AO16" s="354"/>
      <c r="AP16" s="354"/>
      <c r="AQ16" s="354"/>
      <c r="AR16" s="354"/>
      <c r="AS16" s="354"/>
      <c r="AT16" s="332" t="s">
        <v>68</v>
      </c>
      <c r="AU16" s="333"/>
      <c r="AV16" s="339" t="s">
        <v>39</v>
      </c>
      <c r="AW16" s="308"/>
      <c r="AX16" s="308"/>
      <c r="AY16" s="309"/>
      <c r="AZ16" s="341" t="str">
        <f>IF(入力!P5="","",入力!P5)</f>
        <v>総武本</v>
      </c>
      <c r="BA16" s="342"/>
      <c r="BB16" s="342"/>
      <c r="BC16" s="342"/>
      <c r="BD16" s="342"/>
      <c r="BE16" s="342"/>
      <c r="BF16" s="316" t="s">
        <v>40</v>
      </c>
    </row>
    <row r="17" spans="3:58" ht="4.5" customHeight="1">
      <c r="C17" s="310"/>
      <c r="D17" s="311"/>
      <c r="E17" s="311"/>
      <c r="F17" s="311"/>
      <c r="G17" s="312"/>
      <c r="H17" s="351" t="str">
        <f>IF(入力!C3="","",入力!C3)</f>
        <v>SPORTS　ACADEMY　FUTURES</v>
      </c>
      <c r="I17" s="352"/>
      <c r="J17" s="352"/>
      <c r="K17" s="352"/>
      <c r="L17" s="352"/>
      <c r="M17" s="352"/>
      <c r="N17" s="352"/>
      <c r="O17" s="352"/>
      <c r="P17" s="352"/>
      <c r="Q17" s="352"/>
      <c r="R17" s="352"/>
      <c r="S17" s="352"/>
      <c r="T17" s="352"/>
      <c r="U17" s="347" t="str">
        <f>IF(入力!J3="","","("&amp;入力!J3&amp;")")</f>
        <v>(女子)</v>
      </c>
      <c r="V17" s="347"/>
      <c r="W17" s="347"/>
      <c r="X17" s="348"/>
      <c r="Y17" s="381">
        <f>IF(入力!C4="","",入力!C4)</f>
        <v>432918111</v>
      </c>
      <c r="Z17" s="382"/>
      <c r="AA17" s="382"/>
      <c r="AB17" s="382"/>
      <c r="AC17" s="382"/>
      <c r="AD17" s="382"/>
      <c r="AE17" s="382"/>
      <c r="AF17" s="382"/>
      <c r="AG17" s="382"/>
      <c r="AH17" s="382"/>
      <c r="AI17" s="383"/>
      <c r="AJ17" s="334"/>
      <c r="AK17" s="335"/>
      <c r="AL17" s="335"/>
      <c r="AM17" s="336"/>
      <c r="AN17" s="355"/>
      <c r="AO17" s="356"/>
      <c r="AP17" s="356"/>
      <c r="AQ17" s="356"/>
      <c r="AR17" s="356"/>
      <c r="AS17" s="356"/>
      <c r="AT17" s="335"/>
      <c r="AU17" s="336"/>
      <c r="AV17" s="340"/>
      <c r="AW17" s="311"/>
      <c r="AX17" s="311"/>
      <c r="AY17" s="312"/>
      <c r="AZ17" s="343"/>
      <c r="BA17" s="344"/>
      <c r="BB17" s="344"/>
      <c r="BC17" s="344"/>
      <c r="BD17" s="344"/>
      <c r="BE17" s="344"/>
      <c r="BF17" s="317"/>
    </row>
    <row r="18" spans="3:58" ht="16.5" customHeight="1">
      <c r="C18" s="313"/>
      <c r="D18" s="314"/>
      <c r="E18" s="314"/>
      <c r="F18" s="314"/>
      <c r="G18" s="315"/>
      <c r="H18" s="319"/>
      <c r="I18" s="320"/>
      <c r="J18" s="320"/>
      <c r="K18" s="320"/>
      <c r="L18" s="320"/>
      <c r="M18" s="320"/>
      <c r="N18" s="320"/>
      <c r="O18" s="320"/>
      <c r="P18" s="320"/>
      <c r="Q18" s="320"/>
      <c r="R18" s="320"/>
      <c r="S18" s="320"/>
      <c r="T18" s="320"/>
      <c r="U18" s="349"/>
      <c r="V18" s="349"/>
      <c r="W18" s="349"/>
      <c r="X18" s="350"/>
      <c r="Y18" s="384"/>
      <c r="Z18" s="385"/>
      <c r="AA18" s="385"/>
      <c r="AB18" s="385"/>
      <c r="AC18" s="385"/>
      <c r="AD18" s="385"/>
      <c r="AE18" s="385"/>
      <c r="AF18" s="385"/>
      <c r="AG18" s="385"/>
      <c r="AH18" s="385"/>
      <c r="AI18" s="386"/>
      <c r="AJ18" s="337"/>
      <c r="AK18" s="326"/>
      <c r="AL18" s="326"/>
      <c r="AM18" s="338"/>
      <c r="AN18" s="357"/>
      <c r="AO18" s="358"/>
      <c r="AP18" s="358"/>
      <c r="AQ18" s="358"/>
      <c r="AR18" s="358"/>
      <c r="AS18" s="358"/>
      <c r="AT18" s="326"/>
      <c r="AU18" s="338"/>
      <c r="AV18" s="322"/>
      <c r="AW18" s="314"/>
      <c r="AX18" s="314"/>
      <c r="AY18" s="315"/>
      <c r="AZ18" s="345" t="str">
        <f>IF(入力!AE5="","",入力!AE5)</f>
        <v>旭</v>
      </c>
      <c r="BA18" s="346"/>
      <c r="BB18" s="346"/>
      <c r="BC18" s="346"/>
      <c r="BD18" s="346"/>
      <c r="BE18" s="346"/>
      <c r="BF18" s="13" t="s">
        <v>41</v>
      </c>
    </row>
    <row r="19" spans="3:58" ht="15" customHeight="1">
      <c r="C19" s="370"/>
      <c r="D19" s="371"/>
      <c r="E19" s="371"/>
      <c r="F19" s="371"/>
      <c r="G19" s="371"/>
      <c r="H19" s="371"/>
      <c r="I19" s="371"/>
      <c r="J19" s="371"/>
      <c r="K19" s="371"/>
      <c r="L19" s="371"/>
      <c r="M19" s="371"/>
      <c r="N19" s="371"/>
      <c r="O19" s="327" t="s">
        <v>42</v>
      </c>
      <c r="P19" s="327"/>
      <c r="Q19" s="327"/>
      <c r="R19" s="327"/>
      <c r="S19" s="327"/>
      <c r="T19" s="327"/>
      <c r="U19" s="327"/>
      <c r="V19" s="327"/>
      <c r="W19" s="327"/>
      <c r="X19" s="327"/>
      <c r="Y19" s="327"/>
      <c r="Z19" s="327"/>
      <c r="AA19" s="327"/>
      <c r="AB19" s="327"/>
      <c r="AC19" s="327"/>
      <c r="AD19" s="327" t="s">
        <v>69</v>
      </c>
      <c r="AE19" s="327"/>
      <c r="AF19" s="327"/>
      <c r="AG19" s="327"/>
      <c r="AH19" s="327"/>
      <c r="AI19" s="327"/>
      <c r="AJ19" s="327"/>
      <c r="AK19" s="327"/>
      <c r="AL19" s="327"/>
      <c r="AM19" s="327"/>
      <c r="AN19" s="327"/>
      <c r="AO19" s="327"/>
      <c r="AP19" s="327"/>
      <c r="AQ19" s="327"/>
      <c r="AR19" s="327"/>
      <c r="AS19" s="327" t="s">
        <v>70</v>
      </c>
      <c r="AT19" s="327"/>
      <c r="AU19" s="327"/>
      <c r="AV19" s="327"/>
      <c r="AW19" s="327"/>
      <c r="AX19" s="327"/>
      <c r="AY19" s="327"/>
      <c r="AZ19" s="327"/>
      <c r="BA19" s="327"/>
      <c r="BB19" s="327"/>
      <c r="BC19" s="327"/>
      <c r="BD19" s="327"/>
      <c r="BE19" s="327"/>
      <c r="BF19" s="330"/>
    </row>
    <row r="20" spans="3:58" ht="15" customHeight="1">
      <c r="C20" s="388" t="s">
        <v>43</v>
      </c>
      <c r="D20" s="327"/>
      <c r="E20" s="327"/>
      <c r="F20" s="327"/>
      <c r="G20" s="327"/>
      <c r="H20" s="327"/>
      <c r="I20" s="327"/>
      <c r="J20" s="327"/>
      <c r="K20" s="327"/>
      <c r="L20" s="327"/>
      <c r="M20" s="327"/>
      <c r="N20" s="327"/>
      <c r="O20" s="387" t="str">
        <f>IF(入力!J7="","",入力!J7)</f>
        <v/>
      </c>
      <c r="P20" s="387"/>
      <c r="Q20" s="387"/>
      <c r="R20" s="387"/>
      <c r="S20" s="387"/>
      <c r="T20" s="387"/>
      <c r="U20" s="387"/>
      <c r="V20" s="387"/>
      <c r="W20" s="387"/>
      <c r="X20" s="387"/>
      <c r="Y20" s="387"/>
      <c r="Z20" s="387"/>
      <c r="AA20" s="387"/>
      <c r="AB20" s="387"/>
      <c r="AC20" s="387"/>
      <c r="AD20" s="387" t="str">
        <f>IF(入力!J9="","",入力!J9)</f>
        <v/>
      </c>
      <c r="AE20" s="387"/>
      <c r="AF20" s="387"/>
      <c r="AG20" s="387"/>
      <c r="AH20" s="387"/>
      <c r="AI20" s="387"/>
      <c r="AJ20" s="387"/>
      <c r="AK20" s="387"/>
      <c r="AL20" s="387"/>
      <c r="AM20" s="387"/>
      <c r="AN20" s="387"/>
      <c r="AO20" s="387"/>
      <c r="AP20" s="387"/>
      <c r="AQ20" s="387"/>
      <c r="AR20" s="387"/>
      <c r="AS20" s="387" t="str">
        <f>IF(入力!J11="","",入力!J11)</f>
        <v/>
      </c>
      <c r="AT20" s="387"/>
      <c r="AU20" s="387"/>
      <c r="AV20" s="387"/>
      <c r="AW20" s="387"/>
      <c r="AX20" s="387"/>
      <c r="AY20" s="387"/>
      <c r="AZ20" s="387"/>
      <c r="BA20" s="387"/>
      <c r="BB20" s="387"/>
      <c r="BC20" s="387"/>
      <c r="BD20" s="387"/>
      <c r="BE20" s="387"/>
      <c r="BF20" s="395"/>
    </row>
    <row r="21" spans="3:58" ht="15" customHeight="1">
      <c r="C21" s="388" t="s">
        <v>44</v>
      </c>
      <c r="D21" s="327"/>
      <c r="E21" s="327"/>
      <c r="F21" s="327"/>
      <c r="G21" s="327"/>
      <c r="H21" s="327"/>
      <c r="I21" s="327"/>
      <c r="J21" s="327"/>
      <c r="K21" s="327"/>
      <c r="L21" s="327"/>
      <c r="M21" s="327"/>
      <c r="N21" s="327"/>
      <c r="O21" s="387">
        <f>IF(入力!M7="","",入力!M7)</f>
        <v>217574</v>
      </c>
      <c r="P21" s="387"/>
      <c r="Q21" s="387"/>
      <c r="R21" s="387"/>
      <c r="S21" s="387"/>
      <c r="T21" s="387"/>
      <c r="U21" s="387"/>
      <c r="V21" s="387"/>
      <c r="W21" s="387"/>
      <c r="X21" s="387"/>
      <c r="Y21" s="387"/>
      <c r="Z21" s="387"/>
      <c r="AA21" s="387"/>
      <c r="AB21" s="387"/>
      <c r="AC21" s="387"/>
      <c r="AD21" s="387" t="str">
        <f>IF(入力!M9="","",入力!M9)</f>
        <v/>
      </c>
      <c r="AE21" s="387"/>
      <c r="AF21" s="387"/>
      <c r="AG21" s="387"/>
      <c r="AH21" s="387"/>
      <c r="AI21" s="387"/>
      <c r="AJ21" s="387"/>
      <c r="AK21" s="387"/>
      <c r="AL21" s="387"/>
      <c r="AM21" s="387"/>
      <c r="AN21" s="387"/>
      <c r="AO21" s="387"/>
      <c r="AP21" s="387"/>
      <c r="AQ21" s="387"/>
      <c r="AR21" s="387"/>
      <c r="AS21" s="387" t="str">
        <f>IF(入力!M11="","",入力!M11)</f>
        <v/>
      </c>
      <c r="AT21" s="387"/>
      <c r="AU21" s="387"/>
      <c r="AV21" s="387"/>
      <c r="AW21" s="387"/>
      <c r="AX21" s="387"/>
      <c r="AY21" s="387"/>
      <c r="AZ21" s="387"/>
      <c r="BA21" s="387"/>
      <c r="BB21" s="387"/>
      <c r="BC21" s="387"/>
      <c r="BD21" s="387"/>
      <c r="BE21" s="387"/>
      <c r="BF21" s="395"/>
    </row>
    <row r="22" spans="3:58" ht="12" customHeight="1">
      <c r="C22" s="375" t="s">
        <v>71</v>
      </c>
      <c r="D22" s="376"/>
      <c r="E22" s="376"/>
      <c r="F22" s="376"/>
      <c r="G22" s="377"/>
      <c r="H22" s="323" t="str">
        <f>IF(入力!C7="","",入力!C7&amp;"　"&amp;入力!E7)</f>
        <v>カスヤ　サヤカ</v>
      </c>
      <c r="I22" s="318"/>
      <c r="J22" s="318"/>
      <c r="K22" s="318"/>
      <c r="L22" s="318"/>
      <c r="M22" s="318"/>
      <c r="N22" s="318"/>
      <c r="O22" s="318"/>
      <c r="P22" s="318"/>
      <c r="Q22" s="324"/>
      <c r="R22" s="325" t="s">
        <v>45</v>
      </c>
      <c r="S22" s="318"/>
      <c r="T22" s="389">
        <f>IF(入力!AT7="","",入力!AT7)</f>
        <v>31</v>
      </c>
      <c r="U22" s="390"/>
      <c r="V22" s="391"/>
      <c r="W22" s="325" t="s">
        <v>46</v>
      </c>
      <c r="X22" s="325"/>
      <c r="Y22" s="325"/>
      <c r="Z22" s="14" t="s">
        <v>72</v>
      </c>
      <c r="AA22" s="15"/>
      <c r="AB22" s="318" t="str">
        <f>IF(入力!R7="","",入力!R7)</f>
        <v>288</v>
      </c>
      <c r="AC22" s="318"/>
      <c r="AD22" s="318"/>
      <c r="AE22" s="318"/>
      <c r="AF22" s="16" t="s">
        <v>73</v>
      </c>
      <c r="AG22" s="318" t="str">
        <f>IF(入力!W7="","",入力!W7)</f>
        <v>0855</v>
      </c>
      <c r="AH22" s="318"/>
      <c r="AI22" s="318"/>
      <c r="AJ22" s="318"/>
      <c r="AK22" s="318"/>
      <c r="AL22" s="318"/>
      <c r="AM22" s="318"/>
      <c r="AN22" s="318"/>
      <c r="AO22" s="318"/>
      <c r="AP22" s="318"/>
      <c r="AQ22" s="318"/>
      <c r="AR22" s="318"/>
      <c r="AS22" s="318"/>
      <c r="AT22" s="324"/>
      <c r="AU22" s="325" t="s">
        <v>47</v>
      </c>
      <c r="AV22" s="318"/>
      <c r="AW22" s="318"/>
      <c r="AX22" s="17" t="s">
        <v>74</v>
      </c>
      <c r="AY22" s="318" t="str">
        <f>IF(入力!AL7="","",入力!AL7)</f>
        <v>080</v>
      </c>
      <c r="AZ22" s="318"/>
      <c r="BA22" s="318"/>
      <c r="BB22" s="318"/>
      <c r="BC22" s="318"/>
      <c r="BD22" s="318"/>
      <c r="BE22" s="318"/>
      <c r="BF22" s="18" t="s">
        <v>75</v>
      </c>
    </row>
    <row r="23" spans="3:58" ht="19.5" customHeight="1">
      <c r="C23" s="313" t="s">
        <v>48</v>
      </c>
      <c r="D23" s="314"/>
      <c r="E23" s="314"/>
      <c r="F23" s="314"/>
      <c r="G23" s="315"/>
      <c r="H23" s="367" t="str">
        <f>IF(入力!C8="","",入力!C8&amp;"　"&amp;入力!E8)</f>
        <v>糟谷　彩弥香</v>
      </c>
      <c r="I23" s="368"/>
      <c r="J23" s="368"/>
      <c r="K23" s="368"/>
      <c r="L23" s="368"/>
      <c r="M23" s="368"/>
      <c r="N23" s="368"/>
      <c r="O23" s="368"/>
      <c r="P23" s="368"/>
      <c r="Q23" s="369"/>
      <c r="R23" s="314"/>
      <c r="S23" s="314"/>
      <c r="T23" s="392"/>
      <c r="U23" s="393"/>
      <c r="V23" s="394"/>
      <c r="W23" s="326"/>
      <c r="X23" s="326"/>
      <c r="Y23" s="326"/>
      <c r="Z23" s="319" t="str">
        <f>IF(入力!P8="","",入力!P8)</f>
        <v>千葉県銚子市猿田町6919-75</v>
      </c>
      <c r="AA23" s="320"/>
      <c r="AB23" s="320"/>
      <c r="AC23" s="320"/>
      <c r="AD23" s="320"/>
      <c r="AE23" s="320"/>
      <c r="AF23" s="320"/>
      <c r="AG23" s="320"/>
      <c r="AH23" s="320"/>
      <c r="AI23" s="320"/>
      <c r="AJ23" s="320"/>
      <c r="AK23" s="320"/>
      <c r="AL23" s="320"/>
      <c r="AM23" s="320"/>
      <c r="AN23" s="320"/>
      <c r="AO23" s="320"/>
      <c r="AP23" s="320"/>
      <c r="AQ23" s="320"/>
      <c r="AR23" s="320"/>
      <c r="AS23" s="320"/>
      <c r="AT23" s="321"/>
      <c r="AU23" s="314"/>
      <c r="AV23" s="314"/>
      <c r="AW23" s="314"/>
      <c r="AX23" s="322" t="str">
        <f>IF(入力!AK8="","",入力!AK8)</f>
        <v>1036</v>
      </c>
      <c r="AY23" s="314"/>
      <c r="AZ23" s="314"/>
      <c r="BA23" s="314"/>
      <c r="BB23" s="19" t="s">
        <v>76</v>
      </c>
      <c r="BC23" s="314" t="str">
        <f>IF(入力!AP8="","",入力!AP8)</f>
        <v>4043</v>
      </c>
      <c r="BD23" s="314"/>
      <c r="BE23" s="314"/>
      <c r="BF23" s="396"/>
    </row>
    <row r="24" spans="3:58" ht="12" customHeight="1">
      <c r="C24" s="375" t="s">
        <v>77</v>
      </c>
      <c r="D24" s="376"/>
      <c r="E24" s="376"/>
      <c r="F24" s="376"/>
      <c r="G24" s="377"/>
      <c r="H24" s="323" t="str">
        <f>IF(入力!C9="","",入力!C9&amp;"　"&amp;入力!E9)</f>
        <v>シイナ　ナツミ</v>
      </c>
      <c r="I24" s="318"/>
      <c r="J24" s="318"/>
      <c r="K24" s="318"/>
      <c r="L24" s="318"/>
      <c r="M24" s="318"/>
      <c r="N24" s="318"/>
      <c r="O24" s="318"/>
      <c r="P24" s="318"/>
      <c r="Q24" s="324"/>
      <c r="R24" s="325" t="s">
        <v>45</v>
      </c>
      <c r="S24" s="318"/>
      <c r="T24" s="389">
        <f>IF(入力!AT9="","",入力!AT9)</f>
        <v>16</v>
      </c>
      <c r="U24" s="390"/>
      <c r="V24" s="391"/>
      <c r="W24" s="325" t="s">
        <v>46</v>
      </c>
      <c r="X24" s="325"/>
      <c r="Y24" s="325"/>
      <c r="Z24" s="14" t="s">
        <v>72</v>
      </c>
      <c r="AA24" s="15"/>
      <c r="AB24" s="318" t="str">
        <f>IF(入力!R9="","",入力!R9)</f>
        <v>289</v>
      </c>
      <c r="AC24" s="318"/>
      <c r="AD24" s="318"/>
      <c r="AE24" s="318"/>
      <c r="AF24" s="16" t="s">
        <v>73</v>
      </c>
      <c r="AG24" s="318" t="str">
        <f>IF(入力!W9="","",入力!W9)</f>
        <v>2612</v>
      </c>
      <c r="AH24" s="318"/>
      <c r="AI24" s="318"/>
      <c r="AJ24" s="318"/>
      <c r="AK24" s="318"/>
      <c r="AL24" s="318"/>
      <c r="AM24" s="318"/>
      <c r="AN24" s="318"/>
      <c r="AO24" s="318"/>
      <c r="AP24" s="318"/>
      <c r="AQ24" s="318"/>
      <c r="AR24" s="318"/>
      <c r="AS24" s="318"/>
      <c r="AT24" s="324"/>
      <c r="AU24" s="325" t="s">
        <v>47</v>
      </c>
      <c r="AV24" s="318"/>
      <c r="AW24" s="318"/>
      <c r="AX24" s="17" t="s">
        <v>74</v>
      </c>
      <c r="AY24" s="318" t="str">
        <f>IF(入力!AL9="","",入力!AL9)</f>
        <v>070</v>
      </c>
      <c r="AZ24" s="318"/>
      <c r="BA24" s="318"/>
      <c r="BB24" s="318"/>
      <c r="BC24" s="318"/>
      <c r="BD24" s="318"/>
      <c r="BE24" s="318"/>
      <c r="BF24" s="18" t="s">
        <v>75</v>
      </c>
    </row>
    <row r="25" spans="3:58" ht="19.5" customHeight="1">
      <c r="C25" s="313" t="s">
        <v>78</v>
      </c>
      <c r="D25" s="314"/>
      <c r="E25" s="314"/>
      <c r="F25" s="314"/>
      <c r="G25" s="315"/>
      <c r="H25" s="367" t="str">
        <f>IF(入力!C10="","",入力!C10&amp;"　"&amp;入力!E10)</f>
        <v>椎名　夏美</v>
      </c>
      <c r="I25" s="368"/>
      <c r="J25" s="368"/>
      <c r="K25" s="368"/>
      <c r="L25" s="368"/>
      <c r="M25" s="368"/>
      <c r="N25" s="368"/>
      <c r="O25" s="368"/>
      <c r="P25" s="368"/>
      <c r="Q25" s="369"/>
      <c r="R25" s="314"/>
      <c r="S25" s="314"/>
      <c r="T25" s="392"/>
      <c r="U25" s="393"/>
      <c r="V25" s="394"/>
      <c r="W25" s="326"/>
      <c r="X25" s="326"/>
      <c r="Y25" s="326"/>
      <c r="Z25" s="319" t="str">
        <f>IF(入力!P10="","",入力!P10)</f>
        <v>千葉県旭市蛇園3230-7</v>
      </c>
      <c r="AA25" s="320"/>
      <c r="AB25" s="320"/>
      <c r="AC25" s="320"/>
      <c r="AD25" s="320"/>
      <c r="AE25" s="320"/>
      <c r="AF25" s="320"/>
      <c r="AG25" s="320"/>
      <c r="AH25" s="320"/>
      <c r="AI25" s="320"/>
      <c r="AJ25" s="320"/>
      <c r="AK25" s="320"/>
      <c r="AL25" s="320"/>
      <c r="AM25" s="320"/>
      <c r="AN25" s="320"/>
      <c r="AO25" s="320"/>
      <c r="AP25" s="320"/>
      <c r="AQ25" s="320"/>
      <c r="AR25" s="320"/>
      <c r="AS25" s="320"/>
      <c r="AT25" s="321"/>
      <c r="AU25" s="314"/>
      <c r="AV25" s="314"/>
      <c r="AW25" s="314"/>
      <c r="AX25" s="322" t="str">
        <f>IF(入力!AK10="","",入力!AK10)</f>
        <v>3836</v>
      </c>
      <c r="AY25" s="314"/>
      <c r="AZ25" s="314"/>
      <c r="BA25" s="314"/>
      <c r="BB25" s="19" t="s">
        <v>76</v>
      </c>
      <c r="BC25" s="314" t="str">
        <f>IF(入力!AP10="","",入力!AP10)</f>
        <v>5013</v>
      </c>
      <c r="BD25" s="314"/>
      <c r="BE25" s="314"/>
      <c r="BF25" s="396"/>
    </row>
    <row r="26" spans="3:58" ht="12" customHeight="1">
      <c r="C26" s="375" t="s">
        <v>71</v>
      </c>
      <c r="D26" s="376"/>
      <c r="E26" s="376"/>
      <c r="F26" s="376"/>
      <c r="G26" s="377"/>
      <c r="H26" s="323" t="str">
        <f>IF(入力!C11="","",入力!C11&amp;"　"&amp;入力!E11)</f>
        <v>スガヤ　ホノカ</v>
      </c>
      <c r="I26" s="318"/>
      <c r="J26" s="318"/>
      <c r="K26" s="318"/>
      <c r="L26" s="318"/>
      <c r="M26" s="318"/>
      <c r="N26" s="318"/>
      <c r="O26" s="318"/>
      <c r="P26" s="318"/>
      <c r="Q26" s="324"/>
      <c r="R26" s="325" t="s">
        <v>45</v>
      </c>
      <c r="S26" s="318"/>
      <c r="T26" s="389">
        <f>IF(入力!AT11="","",入力!AT11)</f>
        <v>15</v>
      </c>
      <c r="U26" s="390"/>
      <c r="V26" s="391"/>
      <c r="W26" s="325" t="s">
        <v>46</v>
      </c>
      <c r="X26" s="325"/>
      <c r="Y26" s="325"/>
      <c r="Z26" s="14" t="s">
        <v>72</v>
      </c>
      <c r="AA26" s="15"/>
      <c r="AB26" s="318" t="str">
        <f>IF(入力!R11="","",入力!R11)</f>
        <v>289</v>
      </c>
      <c r="AC26" s="318"/>
      <c r="AD26" s="318"/>
      <c r="AE26" s="318"/>
      <c r="AF26" s="16" t="s">
        <v>73</v>
      </c>
      <c r="AG26" s="318" t="str">
        <f>IF(入力!W11="","",入力!W11)</f>
        <v>2613</v>
      </c>
      <c r="AH26" s="318"/>
      <c r="AI26" s="318"/>
      <c r="AJ26" s="318"/>
      <c r="AK26" s="318"/>
      <c r="AL26" s="318"/>
      <c r="AM26" s="318"/>
      <c r="AN26" s="318"/>
      <c r="AO26" s="318"/>
      <c r="AP26" s="318"/>
      <c r="AQ26" s="318"/>
      <c r="AR26" s="318"/>
      <c r="AS26" s="318"/>
      <c r="AT26" s="324"/>
      <c r="AU26" s="325" t="s">
        <v>47</v>
      </c>
      <c r="AV26" s="318"/>
      <c r="AW26" s="318"/>
      <c r="AX26" s="17" t="s">
        <v>74</v>
      </c>
      <c r="AY26" s="318" t="str">
        <f>IF(入力!AL11="","",入力!AL11)</f>
        <v>080</v>
      </c>
      <c r="AZ26" s="318"/>
      <c r="BA26" s="318"/>
      <c r="BB26" s="318"/>
      <c r="BC26" s="318"/>
      <c r="BD26" s="318"/>
      <c r="BE26" s="318"/>
      <c r="BF26" s="18" t="s">
        <v>75</v>
      </c>
    </row>
    <row r="27" spans="3:58" ht="19.5" customHeight="1">
      <c r="C27" s="313" t="s">
        <v>79</v>
      </c>
      <c r="D27" s="314"/>
      <c r="E27" s="314"/>
      <c r="F27" s="314"/>
      <c r="G27" s="315"/>
      <c r="H27" s="367" t="str">
        <f>IF(入力!C12="","",入力!C12&amp;"　"&amp;入力!E12)</f>
        <v>菅谷　帆乃佳</v>
      </c>
      <c r="I27" s="368"/>
      <c r="J27" s="368"/>
      <c r="K27" s="368"/>
      <c r="L27" s="368"/>
      <c r="M27" s="368"/>
      <c r="N27" s="368"/>
      <c r="O27" s="368"/>
      <c r="P27" s="368"/>
      <c r="Q27" s="369"/>
      <c r="R27" s="314"/>
      <c r="S27" s="314"/>
      <c r="T27" s="392"/>
      <c r="U27" s="393"/>
      <c r="V27" s="394"/>
      <c r="W27" s="326"/>
      <c r="X27" s="326"/>
      <c r="Y27" s="326"/>
      <c r="Z27" s="319" t="str">
        <f>IF(入力!P12="","",入力!P12)</f>
        <v>千葉県旭市後草2130-2</v>
      </c>
      <c r="AA27" s="320"/>
      <c r="AB27" s="320"/>
      <c r="AC27" s="320"/>
      <c r="AD27" s="320"/>
      <c r="AE27" s="320"/>
      <c r="AF27" s="320"/>
      <c r="AG27" s="320"/>
      <c r="AH27" s="320"/>
      <c r="AI27" s="320"/>
      <c r="AJ27" s="320"/>
      <c r="AK27" s="320"/>
      <c r="AL27" s="320"/>
      <c r="AM27" s="320"/>
      <c r="AN27" s="320"/>
      <c r="AO27" s="320"/>
      <c r="AP27" s="320"/>
      <c r="AQ27" s="320"/>
      <c r="AR27" s="320"/>
      <c r="AS27" s="320"/>
      <c r="AT27" s="321"/>
      <c r="AU27" s="314"/>
      <c r="AV27" s="314"/>
      <c r="AW27" s="314"/>
      <c r="AX27" s="322" t="str">
        <f>IF(入力!AK12="","",入力!AK12)</f>
        <v>4630</v>
      </c>
      <c r="AY27" s="314"/>
      <c r="AZ27" s="314"/>
      <c r="BA27" s="314"/>
      <c r="BB27" s="19" t="s">
        <v>76</v>
      </c>
      <c r="BC27" s="314" t="str">
        <f>IF(入力!AP12="","",入力!AP12)</f>
        <v>0075</v>
      </c>
      <c r="BD27" s="314"/>
      <c r="BE27" s="314"/>
      <c r="BF27" s="396"/>
    </row>
    <row r="28" spans="3:58" ht="12" customHeight="1">
      <c r="C28" s="375" t="s">
        <v>71</v>
      </c>
      <c r="D28" s="376"/>
      <c r="E28" s="376"/>
      <c r="F28" s="376"/>
      <c r="G28" s="377"/>
      <c r="H28" s="323" t="str">
        <f>IF(入力!C15="","",入力!C15&amp;"　"&amp;入力!E15)</f>
        <v>オオバ　ヒロキ</v>
      </c>
      <c r="I28" s="318"/>
      <c r="J28" s="318"/>
      <c r="K28" s="318"/>
      <c r="L28" s="318"/>
      <c r="M28" s="318"/>
      <c r="N28" s="318"/>
      <c r="O28" s="318"/>
      <c r="P28" s="318"/>
      <c r="Q28" s="324"/>
      <c r="R28" s="325" t="s">
        <v>45</v>
      </c>
      <c r="S28" s="318"/>
      <c r="T28" s="389">
        <f>IF(入力!AT15="","",入力!AT15)</f>
        <v>50</v>
      </c>
      <c r="U28" s="390"/>
      <c r="V28" s="391"/>
      <c r="W28" s="325" t="s">
        <v>46</v>
      </c>
      <c r="X28" s="325"/>
      <c r="Y28" s="325"/>
      <c r="Z28" s="14" t="s">
        <v>72</v>
      </c>
      <c r="AA28" s="15"/>
      <c r="AB28" s="318" t="str">
        <f>IF(入力!R15="","",入力!R15)</f>
        <v>285</v>
      </c>
      <c r="AC28" s="318"/>
      <c r="AD28" s="318"/>
      <c r="AE28" s="318"/>
      <c r="AF28" s="16" t="s">
        <v>73</v>
      </c>
      <c r="AG28" s="318" t="str">
        <f>IF(入力!W15="","",入力!W15)</f>
        <v>0025</v>
      </c>
      <c r="AH28" s="318"/>
      <c r="AI28" s="318"/>
      <c r="AJ28" s="318"/>
      <c r="AK28" s="318"/>
      <c r="AL28" s="318"/>
      <c r="AM28" s="318"/>
      <c r="AN28" s="318"/>
      <c r="AO28" s="318"/>
      <c r="AP28" s="318"/>
      <c r="AQ28" s="318"/>
      <c r="AR28" s="318"/>
      <c r="AS28" s="318"/>
      <c r="AT28" s="324"/>
      <c r="AU28" s="325" t="s">
        <v>47</v>
      </c>
      <c r="AV28" s="318"/>
      <c r="AW28" s="318"/>
      <c r="AX28" s="17" t="s">
        <v>74</v>
      </c>
      <c r="AY28" s="318" t="str">
        <f>IF(入力!AL15="","",入力!AL15)</f>
        <v>080</v>
      </c>
      <c r="AZ28" s="318"/>
      <c r="BA28" s="318"/>
      <c r="BB28" s="318"/>
      <c r="BC28" s="318"/>
      <c r="BD28" s="318"/>
      <c r="BE28" s="318"/>
      <c r="BF28" s="18" t="s">
        <v>75</v>
      </c>
    </row>
    <row r="29" spans="3:58" ht="19.5" customHeight="1" thickBot="1">
      <c r="C29" s="372" t="s">
        <v>49</v>
      </c>
      <c r="D29" s="373"/>
      <c r="E29" s="373"/>
      <c r="F29" s="373"/>
      <c r="G29" s="374"/>
      <c r="H29" s="401" t="str">
        <f>IF(入力!C16="","",入力!C16&amp;"　"&amp;入力!E16)</f>
        <v>大場　弘樹</v>
      </c>
      <c r="I29" s="402"/>
      <c r="J29" s="402"/>
      <c r="K29" s="402"/>
      <c r="L29" s="402"/>
      <c r="M29" s="402"/>
      <c r="N29" s="402"/>
      <c r="O29" s="402"/>
      <c r="P29" s="402"/>
      <c r="Q29" s="403"/>
      <c r="R29" s="373"/>
      <c r="S29" s="373"/>
      <c r="T29" s="398"/>
      <c r="U29" s="399"/>
      <c r="V29" s="400"/>
      <c r="W29" s="397"/>
      <c r="X29" s="397"/>
      <c r="Y29" s="397"/>
      <c r="Z29" s="414" t="str">
        <f>IF(入力!P16="","",入力!P16)</f>
        <v>千葉県佐倉市鏑木町1-4-14</v>
      </c>
      <c r="AA29" s="415"/>
      <c r="AB29" s="415"/>
      <c r="AC29" s="415"/>
      <c r="AD29" s="415"/>
      <c r="AE29" s="415"/>
      <c r="AF29" s="415"/>
      <c r="AG29" s="415"/>
      <c r="AH29" s="415"/>
      <c r="AI29" s="415"/>
      <c r="AJ29" s="415"/>
      <c r="AK29" s="415"/>
      <c r="AL29" s="415"/>
      <c r="AM29" s="415"/>
      <c r="AN29" s="415"/>
      <c r="AO29" s="415"/>
      <c r="AP29" s="415"/>
      <c r="AQ29" s="415"/>
      <c r="AR29" s="415"/>
      <c r="AS29" s="415"/>
      <c r="AT29" s="416"/>
      <c r="AU29" s="373"/>
      <c r="AV29" s="373"/>
      <c r="AW29" s="373"/>
      <c r="AX29" s="417" t="str">
        <f>IF(入力!AK16="","",入力!AK16)</f>
        <v>6664</v>
      </c>
      <c r="AY29" s="373"/>
      <c r="AZ29" s="373"/>
      <c r="BA29" s="373"/>
      <c r="BB29" s="73" t="s">
        <v>76</v>
      </c>
      <c r="BC29" s="373" t="str">
        <f>IF(入力!AP16="","",入力!AP16)</f>
        <v>7676</v>
      </c>
      <c r="BD29" s="373"/>
      <c r="BE29" s="373"/>
      <c r="BF29" s="41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31" t="s">
        <v>52</v>
      </c>
      <c r="D33" s="404"/>
      <c r="E33" s="404"/>
      <c r="F33" s="404" t="s">
        <v>53</v>
      </c>
      <c r="G33" s="404"/>
      <c r="H33" s="404"/>
      <c r="I33" s="404"/>
      <c r="J33" s="404"/>
      <c r="K33" s="404"/>
      <c r="L33" s="404"/>
      <c r="M33" s="404"/>
      <c r="N33" s="404"/>
      <c r="O33" s="404"/>
      <c r="P33" s="404"/>
      <c r="Q33" s="404" t="s">
        <v>54</v>
      </c>
      <c r="R33" s="404"/>
      <c r="S33" s="404"/>
      <c r="T33" s="404" t="s">
        <v>55</v>
      </c>
      <c r="U33" s="404"/>
      <c r="V33" s="404"/>
      <c r="W33" s="404"/>
      <c r="X33" s="404"/>
      <c r="Y33" s="404"/>
      <c r="Z33" s="404"/>
      <c r="AA33" s="404"/>
      <c r="AB33" s="404"/>
      <c r="AC33" s="404"/>
      <c r="AD33" s="404"/>
      <c r="AE33" s="404"/>
      <c r="AF33" s="404"/>
      <c r="AG33" s="404"/>
      <c r="AH33" s="404"/>
      <c r="AI33" s="404"/>
      <c r="AJ33" s="404" t="s">
        <v>56</v>
      </c>
      <c r="AK33" s="404"/>
      <c r="AL33" s="404"/>
      <c r="AM33" s="404"/>
      <c r="AN33" s="404"/>
      <c r="AO33" s="404"/>
      <c r="AP33" s="404"/>
      <c r="AQ33" s="404"/>
      <c r="AR33" s="404"/>
      <c r="AS33" s="404"/>
      <c r="AT33" s="404"/>
      <c r="AU33" s="404"/>
      <c r="AV33" s="404"/>
      <c r="AW33" s="404"/>
      <c r="AX33" s="404"/>
      <c r="AY33" s="404"/>
      <c r="AZ33" s="404" t="s">
        <v>57</v>
      </c>
      <c r="BA33" s="404"/>
      <c r="BB33" s="404"/>
      <c r="BC33" s="404"/>
      <c r="BD33" s="404"/>
      <c r="BE33" s="404"/>
      <c r="BF33" s="405"/>
    </row>
    <row r="34" spans="3:58" ht="15" customHeight="1">
      <c r="C34" s="432" t="str">
        <f>IF(入力!B25="","",入力!B25)</f>
        <v>①</v>
      </c>
      <c r="D34" s="433"/>
      <c r="E34" s="434"/>
      <c r="F34" s="419" t="str">
        <f>IF(入力!C26="","",入力!C25&amp;"　"&amp;入力!E25&amp;"
"&amp;入力!C26&amp;"　"&amp;入力!E26)</f>
        <v>オガワ　カンナ
小川　緩菜</v>
      </c>
      <c r="G34" s="420"/>
      <c r="H34" s="420"/>
      <c r="I34" s="420"/>
      <c r="J34" s="420"/>
      <c r="K34" s="420"/>
      <c r="L34" s="420"/>
      <c r="M34" s="420"/>
      <c r="N34" s="420"/>
      <c r="O34" s="420"/>
      <c r="P34" s="421"/>
      <c r="Q34" s="406">
        <f>IF(入力!G25="","",入力!G25)</f>
        <v>6</v>
      </c>
      <c r="R34" s="407"/>
      <c r="S34" s="408"/>
      <c r="T34" s="425" t="str">
        <f>IF(入力!I25="","",入力!I25)</f>
        <v>旭市立中央小学校</v>
      </c>
      <c r="U34" s="426"/>
      <c r="V34" s="426"/>
      <c r="W34" s="426"/>
      <c r="X34" s="426"/>
      <c r="Y34" s="426"/>
      <c r="Z34" s="426"/>
      <c r="AA34" s="426"/>
      <c r="AB34" s="426"/>
      <c r="AC34" s="426"/>
      <c r="AD34" s="426"/>
      <c r="AE34" s="426"/>
      <c r="AF34" s="426"/>
      <c r="AG34" s="426"/>
      <c r="AH34" s="426"/>
      <c r="AI34" s="427"/>
      <c r="AJ34" s="406">
        <f>IF(入力!M25="","",入力!M25)</f>
        <v>517005999</v>
      </c>
      <c r="AK34" s="407"/>
      <c r="AL34" s="407"/>
      <c r="AM34" s="407"/>
      <c r="AN34" s="407"/>
      <c r="AO34" s="407"/>
      <c r="AP34" s="407"/>
      <c r="AQ34" s="407"/>
      <c r="AR34" s="407"/>
      <c r="AS34" s="407"/>
      <c r="AT34" s="407"/>
      <c r="AU34" s="407"/>
      <c r="AV34" s="407"/>
      <c r="AW34" s="407"/>
      <c r="AX34" s="407"/>
      <c r="AY34" s="408"/>
      <c r="AZ34" s="406">
        <f>IF(入力!P25="","",入力!P25)</f>
        <v>151</v>
      </c>
      <c r="BA34" s="407"/>
      <c r="BB34" s="407"/>
      <c r="BC34" s="407"/>
      <c r="BD34" s="407"/>
      <c r="BE34" s="407"/>
      <c r="BF34" s="412"/>
    </row>
    <row r="35" spans="3:58" ht="15" customHeight="1">
      <c r="C35" s="435"/>
      <c r="D35" s="436"/>
      <c r="E35" s="437"/>
      <c r="F35" s="422"/>
      <c r="G35" s="423"/>
      <c r="H35" s="423"/>
      <c r="I35" s="423"/>
      <c r="J35" s="423"/>
      <c r="K35" s="423"/>
      <c r="L35" s="423"/>
      <c r="M35" s="423"/>
      <c r="N35" s="423"/>
      <c r="O35" s="423"/>
      <c r="P35" s="424"/>
      <c r="Q35" s="409"/>
      <c r="R35" s="410"/>
      <c r="S35" s="411"/>
      <c r="T35" s="428"/>
      <c r="U35" s="429"/>
      <c r="V35" s="429"/>
      <c r="W35" s="429"/>
      <c r="X35" s="429"/>
      <c r="Y35" s="429"/>
      <c r="Z35" s="429"/>
      <c r="AA35" s="429"/>
      <c r="AB35" s="429"/>
      <c r="AC35" s="429"/>
      <c r="AD35" s="429"/>
      <c r="AE35" s="429"/>
      <c r="AF35" s="429"/>
      <c r="AG35" s="429"/>
      <c r="AH35" s="429"/>
      <c r="AI35" s="430"/>
      <c r="AJ35" s="409"/>
      <c r="AK35" s="410"/>
      <c r="AL35" s="410"/>
      <c r="AM35" s="410"/>
      <c r="AN35" s="410"/>
      <c r="AO35" s="410"/>
      <c r="AP35" s="410"/>
      <c r="AQ35" s="410"/>
      <c r="AR35" s="410"/>
      <c r="AS35" s="410"/>
      <c r="AT35" s="410"/>
      <c r="AU35" s="410"/>
      <c r="AV35" s="410"/>
      <c r="AW35" s="410"/>
      <c r="AX35" s="410"/>
      <c r="AY35" s="411"/>
      <c r="AZ35" s="409"/>
      <c r="BA35" s="410"/>
      <c r="BB35" s="410"/>
      <c r="BC35" s="410"/>
      <c r="BD35" s="410"/>
      <c r="BE35" s="410"/>
      <c r="BF35" s="413"/>
    </row>
    <row r="36" spans="3:58" ht="15" customHeight="1">
      <c r="C36" s="432">
        <f>IF(入力!B27="","",入力!B27)</f>
        <v>2</v>
      </c>
      <c r="D36" s="433"/>
      <c r="E36" s="434"/>
      <c r="F36" s="419" t="str">
        <f>IF(入力!C28="","",入力!C27&amp;"　"&amp;入力!E27&amp;"
"&amp;入力!C28&amp;"　"&amp;入力!E28)</f>
        <v>アテンボウ　メイ
阿天坊　芽依</v>
      </c>
      <c r="G36" s="420"/>
      <c r="H36" s="420"/>
      <c r="I36" s="420"/>
      <c r="J36" s="420"/>
      <c r="K36" s="420"/>
      <c r="L36" s="420"/>
      <c r="M36" s="420"/>
      <c r="N36" s="420"/>
      <c r="O36" s="420"/>
      <c r="P36" s="421"/>
      <c r="Q36" s="406">
        <f>IF(入力!G27="","",入力!G27)</f>
        <v>6</v>
      </c>
      <c r="R36" s="407"/>
      <c r="S36" s="408"/>
      <c r="T36" s="425" t="str">
        <f>IF(入力!I27="","",入力!I27)</f>
        <v>旭市立中央小学校</v>
      </c>
      <c r="U36" s="426"/>
      <c r="V36" s="426"/>
      <c r="W36" s="426"/>
      <c r="X36" s="426"/>
      <c r="Y36" s="426"/>
      <c r="Z36" s="426"/>
      <c r="AA36" s="426"/>
      <c r="AB36" s="426"/>
      <c r="AC36" s="426"/>
      <c r="AD36" s="426"/>
      <c r="AE36" s="426"/>
      <c r="AF36" s="426"/>
      <c r="AG36" s="426"/>
      <c r="AH36" s="426"/>
      <c r="AI36" s="427"/>
      <c r="AJ36" s="406">
        <f>IF(入力!M27="","",入力!M27)</f>
        <v>519517365</v>
      </c>
      <c r="AK36" s="407"/>
      <c r="AL36" s="407"/>
      <c r="AM36" s="407"/>
      <c r="AN36" s="407"/>
      <c r="AO36" s="407"/>
      <c r="AP36" s="407"/>
      <c r="AQ36" s="407"/>
      <c r="AR36" s="407"/>
      <c r="AS36" s="407"/>
      <c r="AT36" s="407"/>
      <c r="AU36" s="407"/>
      <c r="AV36" s="407"/>
      <c r="AW36" s="407"/>
      <c r="AX36" s="407"/>
      <c r="AY36" s="408"/>
      <c r="AZ36" s="406">
        <f>IF(入力!P27="","",入力!P27)</f>
        <v>161</v>
      </c>
      <c r="BA36" s="407"/>
      <c r="BB36" s="407"/>
      <c r="BC36" s="407"/>
      <c r="BD36" s="407"/>
      <c r="BE36" s="407"/>
      <c r="BF36" s="412"/>
    </row>
    <row r="37" spans="3:58" ht="15" customHeight="1">
      <c r="C37" s="435"/>
      <c r="D37" s="436"/>
      <c r="E37" s="437"/>
      <c r="F37" s="422"/>
      <c r="G37" s="423"/>
      <c r="H37" s="423"/>
      <c r="I37" s="423"/>
      <c r="J37" s="423"/>
      <c r="K37" s="423"/>
      <c r="L37" s="423"/>
      <c r="M37" s="423"/>
      <c r="N37" s="423"/>
      <c r="O37" s="423"/>
      <c r="P37" s="424"/>
      <c r="Q37" s="409"/>
      <c r="R37" s="410"/>
      <c r="S37" s="411"/>
      <c r="T37" s="428"/>
      <c r="U37" s="429"/>
      <c r="V37" s="429"/>
      <c r="W37" s="429"/>
      <c r="X37" s="429"/>
      <c r="Y37" s="429"/>
      <c r="Z37" s="429"/>
      <c r="AA37" s="429"/>
      <c r="AB37" s="429"/>
      <c r="AC37" s="429"/>
      <c r="AD37" s="429"/>
      <c r="AE37" s="429"/>
      <c r="AF37" s="429"/>
      <c r="AG37" s="429"/>
      <c r="AH37" s="429"/>
      <c r="AI37" s="430"/>
      <c r="AJ37" s="409"/>
      <c r="AK37" s="410"/>
      <c r="AL37" s="410"/>
      <c r="AM37" s="410"/>
      <c r="AN37" s="410"/>
      <c r="AO37" s="410"/>
      <c r="AP37" s="410"/>
      <c r="AQ37" s="410"/>
      <c r="AR37" s="410"/>
      <c r="AS37" s="410"/>
      <c r="AT37" s="410"/>
      <c r="AU37" s="410"/>
      <c r="AV37" s="410"/>
      <c r="AW37" s="410"/>
      <c r="AX37" s="410"/>
      <c r="AY37" s="411"/>
      <c r="AZ37" s="409"/>
      <c r="BA37" s="410"/>
      <c r="BB37" s="410"/>
      <c r="BC37" s="410"/>
      <c r="BD37" s="410"/>
      <c r="BE37" s="410"/>
      <c r="BF37" s="413"/>
    </row>
    <row r="38" spans="3:58" ht="15" customHeight="1">
      <c r="C38" s="432">
        <f>IF(入力!B29="","",入力!B29)</f>
        <v>3</v>
      </c>
      <c r="D38" s="433"/>
      <c r="E38" s="434"/>
      <c r="F38" s="419" t="str">
        <f>IF(入力!C30="","",入力!C29&amp;"　"&amp;入力!E29&amp;"
"&amp;入力!C30&amp;"　"&amp;入力!E30)</f>
        <v>ハヤシ　ナホ
林　南帆</v>
      </c>
      <c r="G38" s="420"/>
      <c r="H38" s="420"/>
      <c r="I38" s="420"/>
      <c r="J38" s="420"/>
      <c r="K38" s="420"/>
      <c r="L38" s="420"/>
      <c r="M38" s="420"/>
      <c r="N38" s="420"/>
      <c r="O38" s="420"/>
      <c r="P38" s="421"/>
      <c r="Q38" s="406">
        <f>IF(入力!G29="","",入力!G29)</f>
        <v>6</v>
      </c>
      <c r="R38" s="407"/>
      <c r="S38" s="408"/>
      <c r="T38" s="425" t="str">
        <f>IF(入力!I29="","",入力!I29)</f>
        <v>旭市立富浦小学校</v>
      </c>
      <c r="U38" s="426"/>
      <c r="V38" s="426"/>
      <c r="W38" s="426"/>
      <c r="X38" s="426"/>
      <c r="Y38" s="426"/>
      <c r="Z38" s="426"/>
      <c r="AA38" s="426"/>
      <c r="AB38" s="426"/>
      <c r="AC38" s="426"/>
      <c r="AD38" s="426"/>
      <c r="AE38" s="426"/>
      <c r="AF38" s="426"/>
      <c r="AG38" s="426"/>
      <c r="AH38" s="426"/>
      <c r="AI38" s="427"/>
      <c r="AJ38" s="406">
        <f>IF(入力!M29="","",入力!M29)</f>
        <v>517005980</v>
      </c>
      <c r="AK38" s="407"/>
      <c r="AL38" s="407"/>
      <c r="AM38" s="407"/>
      <c r="AN38" s="407"/>
      <c r="AO38" s="407"/>
      <c r="AP38" s="407"/>
      <c r="AQ38" s="407"/>
      <c r="AR38" s="407"/>
      <c r="AS38" s="407"/>
      <c r="AT38" s="407"/>
      <c r="AU38" s="407"/>
      <c r="AV38" s="407"/>
      <c r="AW38" s="407"/>
      <c r="AX38" s="407"/>
      <c r="AY38" s="408"/>
      <c r="AZ38" s="406">
        <f>IF(入力!P29="","",入力!P29)</f>
        <v>153</v>
      </c>
      <c r="BA38" s="407"/>
      <c r="BB38" s="407"/>
      <c r="BC38" s="407"/>
      <c r="BD38" s="407"/>
      <c r="BE38" s="407"/>
      <c r="BF38" s="412"/>
    </row>
    <row r="39" spans="3:58" ht="15" customHeight="1">
      <c r="C39" s="435"/>
      <c r="D39" s="436"/>
      <c r="E39" s="437"/>
      <c r="F39" s="422"/>
      <c r="G39" s="423"/>
      <c r="H39" s="423"/>
      <c r="I39" s="423"/>
      <c r="J39" s="423"/>
      <c r="K39" s="423"/>
      <c r="L39" s="423"/>
      <c r="M39" s="423"/>
      <c r="N39" s="423"/>
      <c r="O39" s="423"/>
      <c r="P39" s="424"/>
      <c r="Q39" s="409"/>
      <c r="R39" s="410"/>
      <c r="S39" s="411"/>
      <c r="T39" s="428"/>
      <c r="U39" s="429"/>
      <c r="V39" s="429"/>
      <c r="W39" s="429"/>
      <c r="X39" s="429"/>
      <c r="Y39" s="429"/>
      <c r="Z39" s="429"/>
      <c r="AA39" s="429"/>
      <c r="AB39" s="429"/>
      <c r="AC39" s="429"/>
      <c r="AD39" s="429"/>
      <c r="AE39" s="429"/>
      <c r="AF39" s="429"/>
      <c r="AG39" s="429"/>
      <c r="AH39" s="429"/>
      <c r="AI39" s="430"/>
      <c r="AJ39" s="409"/>
      <c r="AK39" s="410"/>
      <c r="AL39" s="410"/>
      <c r="AM39" s="410"/>
      <c r="AN39" s="410"/>
      <c r="AO39" s="410"/>
      <c r="AP39" s="410"/>
      <c r="AQ39" s="410"/>
      <c r="AR39" s="410"/>
      <c r="AS39" s="410"/>
      <c r="AT39" s="410"/>
      <c r="AU39" s="410"/>
      <c r="AV39" s="410"/>
      <c r="AW39" s="410"/>
      <c r="AX39" s="410"/>
      <c r="AY39" s="411"/>
      <c r="AZ39" s="409"/>
      <c r="BA39" s="410"/>
      <c r="BB39" s="410"/>
      <c r="BC39" s="410"/>
      <c r="BD39" s="410"/>
      <c r="BE39" s="410"/>
      <c r="BF39" s="413"/>
    </row>
    <row r="40" spans="3:58" ht="15" customHeight="1">
      <c r="C40" s="432">
        <f>IF(入力!B31="","",入力!B31)</f>
        <v>4</v>
      </c>
      <c r="D40" s="433"/>
      <c r="E40" s="434"/>
      <c r="F40" s="419" t="str">
        <f>IF(入力!C32="","",入力!C31&amp;"　"&amp;入力!E31&amp;"
"&amp;入力!C32&amp;"　"&amp;入力!E32)</f>
        <v>タカシナ　ソラ
高品　咲天</v>
      </c>
      <c r="G40" s="420"/>
      <c r="H40" s="420"/>
      <c r="I40" s="420"/>
      <c r="J40" s="420"/>
      <c r="K40" s="420"/>
      <c r="L40" s="420"/>
      <c r="M40" s="420"/>
      <c r="N40" s="420"/>
      <c r="O40" s="420"/>
      <c r="P40" s="421"/>
      <c r="Q40" s="406">
        <f>IF(入力!G31="","",入力!G31)</f>
        <v>6</v>
      </c>
      <c r="R40" s="407"/>
      <c r="S40" s="408"/>
      <c r="T40" s="425" t="str">
        <f>IF(入力!I31="","",入力!I31)</f>
        <v>旭市立干潟小学校</v>
      </c>
      <c r="U40" s="426"/>
      <c r="V40" s="426"/>
      <c r="W40" s="426"/>
      <c r="X40" s="426"/>
      <c r="Y40" s="426"/>
      <c r="Z40" s="426"/>
      <c r="AA40" s="426"/>
      <c r="AB40" s="426"/>
      <c r="AC40" s="426"/>
      <c r="AD40" s="426"/>
      <c r="AE40" s="426"/>
      <c r="AF40" s="426"/>
      <c r="AG40" s="426"/>
      <c r="AH40" s="426"/>
      <c r="AI40" s="427"/>
      <c r="AJ40" s="406">
        <f>IF(入力!M31="","",入力!M31)</f>
        <v>517005946</v>
      </c>
      <c r="AK40" s="407"/>
      <c r="AL40" s="407"/>
      <c r="AM40" s="407"/>
      <c r="AN40" s="407"/>
      <c r="AO40" s="407"/>
      <c r="AP40" s="407"/>
      <c r="AQ40" s="407"/>
      <c r="AR40" s="407"/>
      <c r="AS40" s="407"/>
      <c r="AT40" s="407"/>
      <c r="AU40" s="407"/>
      <c r="AV40" s="407"/>
      <c r="AW40" s="407"/>
      <c r="AX40" s="407"/>
      <c r="AY40" s="408"/>
      <c r="AZ40" s="406">
        <f>IF(入力!P31="","",入力!P31)</f>
        <v>163</v>
      </c>
      <c r="BA40" s="407"/>
      <c r="BB40" s="407"/>
      <c r="BC40" s="407"/>
      <c r="BD40" s="407"/>
      <c r="BE40" s="407"/>
      <c r="BF40" s="412"/>
    </row>
    <row r="41" spans="3:58" ht="15" customHeight="1">
      <c r="C41" s="435"/>
      <c r="D41" s="436"/>
      <c r="E41" s="437"/>
      <c r="F41" s="422"/>
      <c r="G41" s="423"/>
      <c r="H41" s="423"/>
      <c r="I41" s="423"/>
      <c r="J41" s="423"/>
      <c r="K41" s="423"/>
      <c r="L41" s="423"/>
      <c r="M41" s="423"/>
      <c r="N41" s="423"/>
      <c r="O41" s="423"/>
      <c r="P41" s="424"/>
      <c r="Q41" s="409"/>
      <c r="R41" s="410"/>
      <c r="S41" s="411"/>
      <c r="T41" s="428"/>
      <c r="U41" s="429"/>
      <c r="V41" s="429"/>
      <c r="W41" s="429"/>
      <c r="X41" s="429"/>
      <c r="Y41" s="429"/>
      <c r="Z41" s="429"/>
      <c r="AA41" s="429"/>
      <c r="AB41" s="429"/>
      <c r="AC41" s="429"/>
      <c r="AD41" s="429"/>
      <c r="AE41" s="429"/>
      <c r="AF41" s="429"/>
      <c r="AG41" s="429"/>
      <c r="AH41" s="429"/>
      <c r="AI41" s="430"/>
      <c r="AJ41" s="409"/>
      <c r="AK41" s="410"/>
      <c r="AL41" s="410"/>
      <c r="AM41" s="410"/>
      <c r="AN41" s="410"/>
      <c r="AO41" s="410"/>
      <c r="AP41" s="410"/>
      <c r="AQ41" s="410"/>
      <c r="AR41" s="410"/>
      <c r="AS41" s="410"/>
      <c r="AT41" s="410"/>
      <c r="AU41" s="410"/>
      <c r="AV41" s="410"/>
      <c r="AW41" s="410"/>
      <c r="AX41" s="410"/>
      <c r="AY41" s="411"/>
      <c r="AZ41" s="409"/>
      <c r="BA41" s="410"/>
      <c r="BB41" s="410"/>
      <c r="BC41" s="410"/>
      <c r="BD41" s="410"/>
      <c r="BE41" s="410"/>
      <c r="BF41" s="413"/>
    </row>
    <row r="42" spans="3:58" ht="15" customHeight="1">
      <c r="C42" s="432">
        <f>IF(入力!B33="","",入力!B33)</f>
        <v>5</v>
      </c>
      <c r="D42" s="433"/>
      <c r="E42" s="434"/>
      <c r="F42" s="419" t="str">
        <f>IF(入力!C34="","",入力!C33&amp;"　"&amp;入力!E33&amp;"
"&amp;入力!C34&amp;"　"&amp;入力!E34)</f>
        <v>ヒラノ　ナツ
平野　奈津</v>
      </c>
      <c r="G42" s="420"/>
      <c r="H42" s="420"/>
      <c r="I42" s="420"/>
      <c r="J42" s="420"/>
      <c r="K42" s="420"/>
      <c r="L42" s="420"/>
      <c r="M42" s="420"/>
      <c r="N42" s="420"/>
      <c r="O42" s="420"/>
      <c r="P42" s="421"/>
      <c r="Q42" s="406">
        <f>IF(入力!G33="","",入力!G33)</f>
        <v>6</v>
      </c>
      <c r="R42" s="407"/>
      <c r="S42" s="408"/>
      <c r="T42" s="425" t="str">
        <f>IF(入力!I33="","",入力!I33)</f>
        <v>旭市立富浦小学校</v>
      </c>
      <c r="U42" s="426"/>
      <c r="V42" s="426"/>
      <c r="W42" s="426"/>
      <c r="X42" s="426"/>
      <c r="Y42" s="426"/>
      <c r="Z42" s="426"/>
      <c r="AA42" s="426"/>
      <c r="AB42" s="426"/>
      <c r="AC42" s="426"/>
      <c r="AD42" s="426"/>
      <c r="AE42" s="426"/>
      <c r="AF42" s="426"/>
      <c r="AG42" s="426"/>
      <c r="AH42" s="426"/>
      <c r="AI42" s="427"/>
      <c r="AJ42" s="406">
        <f>IF(入力!M33="","",入力!M33)</f>
        <v>517005978</v>
      </c>
      <c r="AK42" s="407"/>
      <c r="AL42" s="407"/>
      <c r="AM42" s="407"/>
      <c r="AN42" s="407"/>
      <c r="AO42" s="407"/>
      <c r="AP42" s="407"/>
      <c r="AQ42" s="407"/>
      <c r="AR42" s="407"/>
      <c r="AS42" s="407"/>
      <c r="AT42" s="407"/>
      <c r="AU42" s="407"/>
      <c r="AV42" s="407"/>
      <c r="AW42" s="407"/>
      <c r="AX42" s="407"/>
      <c r="AY42" s="408"/>
      <c r="AZ42" s="406">
        <f>IF(入力!P33="","",入力!P33)</f>
        <v>141</v>
      </c>
      <c r="BA42" s="407"/>
      <c r="BB42" s="407"/>
      <c r="BC42" s="407"/>
      <c r="BD42" s="407"/>
      <c r="BE42" s="407"/>
      <c r="BF42" s="412"/>
    </row>
    <row r="43" spans="3:58" ht="15" customHeight="1">
      <c r="C43" s="435"/>
      <c r="D43" s="436"/>
      <c r="E43" s="437"/>
      <c r="F43" s="422"/>
      <c r="G43" s="423"/>
      <c r="H43" s="423"/>
      <c r="I43" s="423"/>
      <c r="J43" s="423"/>
      <c r="K43" s="423"/>
      <c r="L43" s="423"/>
      <c r="M43" s="423"/>
      <c r="N43" s="423"/>
      <c r="O43" s="423"/>
      <c r="P43" s="424"/>
      <c r="Q43" s="409"/>
      <c r="R43" s="410"/>
      <c r="S43" s="411"/>
      <c r="T43" s="428"/>
      <c r="U43" s="429"/>
      <c r="V43" s="429"/>
      <c r="W43" s="429"/>
      <c r="X43" s="429"/>
      <c r="Y43" s="429"/>
      <c r="Z43" s="429"/>
      <c r="AA43" s="429"/>
      <c r="AB43" s="429"/>
      <c r="AC43" s="429"/>
      <c r="AD43" s="429"/>
      <c r="AE43" s="429"/>
      <c r="AF43" s="429"/>
      <c r="AG43" s="429"/>
      <c r="AH43" s="429"/>
      <c r="AI43" s="430"/>
      <c r="AJ43" s="409"/>
      <c r="AK43" s="410"/>
      <c r="AL43" s="410"/>
      <c r="AM43" s="410"/>
      <c r="AN43" s="410"/>
      <c r="AO43" s="410"/>
      <c r="AP43" s="410"/>
      <c r="AQ43" s="410"/>
      <c r="AR43" s="410"/>
      <c r="AS43" s="410"/>
      <c r="AT43" s="410"/>
      <c r="AU43" s="410"/>
      <c r="AV43" s="410"/>
      <c r="AW43" s="410"/>
      <c r="AX43" s="410"/>
      <c r="AY43" s="411"/>
      <c r="AZ43" s="409"/>
      <c r="BA43" s="410"/>
      <c r="BB43" s="410"/>
      <c r="BC43" s="410"/>
      <c r="BD43" s="410"/>
      <c r="BE43" s="410"/>
      <c r="BF43" s="413"/>
    </row>
    <row r="44" spans="3:58" ht="15" customHeight="1">
      <c r="C44" s="432">
        <f>IF(入力!B35="","",入力!B35)</f>
        <v>6</v>
      </c>
      <c r="D44" s="433"/>
      <c r="E44" s="434"/>
      <c r="F44" s="419" t="str">
        <f>IF(入力!C36="","",入力!C35&amp;"　"&amp;入力!E35&amp;"
"&amp;入力!C36&amp;"　"&amp;入力!E36)</f>
        <v>カセ　コトミ
加瀬　琴深</v>
      </c>
      <c r="G44" s="420"/>
      <c r="H44" s="420"/>
      <c r="I44" s="420"/>
      <c r="J44" s="420"/>
      <c r="K44" s="420"/>
      <c r="L44" s="420"/>
      <c r="M44" s="420"/>
      <c r="N44" s="420"/>
      <c r="O44" s="420"/>
      <c r="P44" s="421"/>
      <c r="Q44" s="406">
        <f>IF(入力!G35="","",入力!G35)</f>
        <v>6</v>
      </c>
      <c r="R44" s="407"/>
      <c r="S44" s="408"/>
      <c r="T44" s="425" t="str">
        <f>IF(入力!I35="","",入力!I35)</f>
        <v>銚子市立豊里小学校</v>
      </c>
      <c r="U44" s="426"/>
      <c r="V44" s="426"/>
      <c r="W44" s="426"/>
      <c r="X44" s="426"/>
      <c r="Y44" s="426"/>
      <c r="Z44" s="426"/>
      <c r="AA44" s="426"/>
      <c r="AB44" s="426"/>
      <c r="AC44" s="426"/>
      <c r="AD44" s="426"/>
      <c r="AE44" s="426"/>
      <c r="AF44" s="426"/>
      <c r="AG44" s="426"/>
      <c r="AH44" s="426"/>
      <c r="AI44" s="427"/>
      <c r="AJ44" s="406">
        <f>IF(入力!M35="","",入力!M35)</f>
        <v>517005962</v>
      </c>
      <c r="AK44" s="407"/>
      <c r="AL44" s="407"/>
      <c r="AM44" s="407"/>
      <c r="AN44" s="407"/>
      <c r="AO44" s="407"/>
      <c r="AP44" s="407"/>
      <c r="AQ44" s="407"/>
      <c r="AR44" s="407"/>
      <c r="AS44" s="407"/>
      <c r="AT44" s="407"/>
      <c r="AU44" s="407"/>
      <c r="AV44" s="407"/>
      <c r="AW44" s="407"/>
      <c r="AX44" s="407"/>
      <c r="AY44" s="408"/>
      <c r="AZ44" s="406">
        <f>IF(入力!P35="","",入力!P35)</f>
        <v>152</v>
      </c>
      <c r="BA44" s="407"/>
      <c r="BB44" s="407"/>
      <c r="BC44" s="407"/>
      <c r="BD44" s="407"/>
      <c r="BE44" s="407"/>
      <c r="BF44" s="412"/>
    </row>
    <row r="45" spans="3:58" ht="15" customHeight="1">
      <c r="C45" s="435"/>
      <c r="D45" s="436"/>
      <c r="E45" s="437"/>
      <c r="F45" s="422"/>
      <c r="G45" s="423"/>
      <c r="H45" s="423"/>
      <c r="I45" s="423"/>
      <c r="J45" s="423"/>
      <c r="K45" s="423"/>
      <c r="L45" s="423"/>
      <c r="M45" s="423"/>
      <c r="N45" s="423"/>
      <c r="O45" s="423"/>
      <c r="P45" s="424"/>
      <c r="Q45" s="409"/>
      <c r="R45" s="410"/>
      <c r="S45" s="411"/>
      <c r="T45" s="428"/>
      <c r="U45" s="429"/>
      <c r="V45" s="429"/>
      <c r="W45" s="429"/>
      <c r="X45" s="429"/>
      <c r="Y45" s="429"/>
      <c r="Z45" s="429"/>
      <c r="AA45" s="429"/>
      <c r="AB45" s="429"/>
      <c r="AC45" s="429"/>
      <c r="AD45" s="429"/>
      <c r="AE45" s="429"/>
      <c r="AF45" s="429"/>
      <c r="AG45" s="429"/>
      <c r="AH45" s="429"/>
      <c r="AI45" s="430"/>
      <c r="AJ45" s="409"/>
      <c r="AK45" s="410"/>
      <c r="AL45" s="410"/>
      <c r="AM45" s="410"/>
      <c r="AN45" s="410"/>
      <c r="AO45" s="410"/>
      <c r="AP45" s="410"/>
      <c r="AQ45" s="410"/>
      <c r="AR45" s="410"/>
      <c r="AS45" s="410"/>
      <c r="AT45" s="410"/>
      <c r="AU45" s="410"/>
      <c r="AV45" s="410"/>
      <c r="AW45" s="410"/>
      <c r="AX45" s="410"/>
      <c r="AY45" s="411"/>
      <c r="AZ45" s="409"/>
      <c r="BA45" s="410"/>
      <c r="BB45" s="410"/>
      <c r="BC45" s="410"/>
      <c r="BD45" s="410"/>
      <c r="BE45" s="410"/>
      <c r="BF45" s="413"/>
    </row>
    <row r="46" spans="3:58" ht="15" customHeight="1">
      <c r="C46" s="432">
        <f>IF(入力!B37="","",入力!B37)</f>
        <v>7</v>
      </c>
      <c r="D46" s="433"/>
      <c r="E46" s="434"/>
      <c r="F46" s="419" t="str">
        <f>IF(入力!C38="","",入力!C37&amp;"　"&amp;入力!E37&amp;"
"&amp;入力!C38&amp;"　"&amp;入力!E38)</f>
        <v>ニシミヤ　マヒル
西宮　まひる</v>
      </c>
      <c r="G46" s="420"/>
      <c r="H46" s="420"/>
      <c r="I46" s="420"/>
      <c r="J46" s="420"/>
      <c r="K46" s="420"/>
      <c r="L46" s="420"/>
      <c r="M46" s="420"/>
      <c r="N46" s="420"/>
      <c r="O46" s="420"/>
      <c r="P46" s="421"/>
      <c r="Q46" s="406">
        <f>IF(入力!G37="","",入力!G37)</f>
        <v>5</v>
      </c>
      <c r="R46" s="407"/>
      <c r="S46" s="408"/>
      <c r="T46" s="425" t="str">
        <f>IF(入力!I37="","",入力!I37)</f>
        <v>旭市立富浦小学校</v>
      </c>
      <c r="U46" s="426"/>
      <c r="V46" s="426"/>
      <c r="W46" s="426"/>
      <c r="X46" s="426"/>
      <c r="Y46" s="426"/>
      <c r="Z46" s="426"/>
      <c r="AA46" s="426"/>
      <c r="AB46" s="426"/>
      <c r="AC46" s="426"/>
      <c r="AD46" s="426"/>
      <c r="AE46" s="426"/>
      <c r="AF46" s="426"/>
      <c r="AG46" s="426"/>
      <c r="AH46" s="426"/>
      <c r="AI46" s="427"/>
      <c r="AJ46" s="406">
        <f>IF(入力!M37="","",入力!M37)</f>
        <v>519035524</v>
      </c>
      <c r="AK46" s="407"/>
      <c r="AL46" s="407"/>
      <c r="AM46" s="407"/>
      <c r="AN46" s="407"/>
      <c r="AO46" s="407"/>
      <c r="AP46" s="407"/>
      <c r="AQ46" s="407"/>
      <c r="AR46" s="407"/>
      <c r="AS46" s="407"/>
      <c r="AT46" s="407"/>
      <c r="AU46" s="407"/>
      <c r="AV46" s="407"/>
      <c r="AW46" s="407"/>
      <c r="AX46" s="407"/>
      <c r="AY46" s="408"/>
      <c r="AZ46" s="406">
        <f>IF(入力!P37="","",入力!P37)</f>
        <v>148</v>
      </c>
      <c r="BA46" s="407"/>
      <c r="BB46" s="407"/>
      <c r="BC46" s="407"/>
      <c r="BD46" s="407"/>
      <c r="BE46" s="407"/>
      <c r="BF46" s="412"/>
    </row>
    <row r="47" spans="3:58" ht="15" customHeight="1">
      <c r="C47" s="435"/>
      <c r="D47" s="436"/>
      <c r="E47" s="437"/>
      <c r="F47" s="422"/>
      <c r="G47" s="423"/>
      <c r="H47" s="423"/>
      <c r="I47" s="423"/>
      <c r="J47" s="423"/>
      <c r="K47" s="423"/>
      <c r="L47" s="423"/>
      <c r="M47" s="423"/>
      <c r="N47" s="423"/>
      <c r="O47" s="423"/>
      <c r="P47" s="424"/>
      <c r="Q47" s="409"/>
      <c r="R47" s="410"/>
      <c r="S47" s="411"/>
      <c r="T47" s="428"/>
      <c r="U47" s="429"/>
      <c r="V47" s="429"/>
      <c r="W47" s="429"/>
      <c r="X47" s="429"/>
      <c r="Y47" s="429"/>
      <c r="Z47" s="429"/>
      <c r="AA47" s="429"/>
      <c r="AB47" s="429"/>
      <c r="AC47" s="429"/>
      <c r="AD47" s="429"/>
      <c r="AE47" s="429"/>
      <c r="AF47" s="429"/>
      <c r="AG47" s="429"/>
      <c r="AH47" s="429"/>
      <c r="AI47" s="430"/>
      <c r="AJ47" s="409"/>
      <c r="AK47" s="410"/>
      <c r="AL47" s="410"/>
      <c r="AM47" s="410"/>
      <c r="AN47" s="410"/>
      <c r="AO47" s="410"/>
      <c r="AP47" s="410"/>
      <c r="AQ47" s="410"/>
      <c r="AR47" s="410"/>
      <c r="AS47" s="410"/>
      <c r="AT47" s="410"/>
      <c r="AU47" s="410"/>
      <c r="AV47" s="410"/>
      <c r="AW47" s="410"/>
      <c r="AX47" s="410"/>
      <c r="AY47" s="411"/>
      <c r="AZ47" s="409"/>
      <c r="BA47" s="410"/>
      <c r="BB47" s="410"/>
      <c r="BC47" s="410"/>
      <c r="BD47" s="410"/>
      <c r="BE47" s="410"/>
      <c r="BF47" s="413"/>
    </row>
    <row r="48" spans="3:58" ht="15" customHeight="1">
      <c r="C48" s="432">
        <f>IF(入力!B39="","",入力!B39)</f>
        <v>8</v>
      </c>
      <c r="D48" s="433"/>
      <c r="E48" s="434"/>
      <c r="F48" s="419" t="str">
        <f>IF(入力!C40="","",入力!C39&amp;"　"&amp;入力!E39&amp;"
"&amp;入力!C40&amp;"　"&amp;入力!E40)</f>
        <v>ホリカワ　ノア
堀川　希羽</v>
      </c>
      <c r="G48" s="420"/>
      <c r="H48" s="420"/>
      <c r="I48" s="420"/>
      <c r="J48" s="420"/>
      <c r="K48" s="420"/>
      <c r="L48" s="420"/>
      <c r="M48" s="420"/>
      <c r="N48" s="420"/>
      <c r="O48" s="420"/>
      <c r="P48" s="421"/>
      <c r="Q48" s="406">
        <f>IF(入力!G39="","",入力!G39)</f>
        <v>5</v>
      </c>
      <c r="R48" s="407"/>
      <c r="S48" s="408"/>
      <c r="T48" s="425" t="str">
        <f>IF(入力!I39="","",入力!I39)</f>
        <v>旭市立萬歳小学校</v>
      </c>
      <c r="U48" s="426"/>
      <c r="V48" s="426"/>
      <c r="W48" s="426"/>
      <c r="X48" s="426"/>
      <c r="Y48" s="426"/>
      <c r="Z48" s="426"/>
      <c r="AA48" s="426"/>
      <c r="AB48" s="426"/>
      <c r="AC48" s="426"/>
      <c r="AD48" s="426"/>
      <c r="AE48" s="426"/>
      <c r="AF48" s="426"/>
      <c r="AG48" s="426"/>
      <c r="AH48" s="426"/>
      <c r="AI48" s="427"/>
      <c r="AJ48" s="406">
        <f>IF(入力!M39="","",入力!M39)</f>
        <v>518049744</v>
      </c>
      <c r="AK48" s="407"/>
      <c r="AL48" s="407"/>
      <c r="AM48" s="407"/>
      <c r="AN48" s="407"/>
      <c r="AO48" s="407"/>
      <c r="AP48" s="407"/>
      <c r="AQ48" s="407"/>
      <c r="AR48" s="407"/>
      <c r="AS48" s="407"/>
      <c r="AT48" s="407"/>
      <c r="AU48" s="407"/>
      <c r="AV48" s="407"/>
      <c r="AW48" s="407"/>
      <c r="AX48" s="407"/>
      <c r="AY48" s="408"/>
      <c r="AZ48" s="406">
        <f>IF(入力!P39="","",入力!P39)</f>
        <v>152</v>
      </c>
      <c r="BA48" s="407"/>
      <c r="BB48" s="407"/>
      <c r="BC48" s="407"/>
      <c r="BD48" s="407"/>
      <c r="BE48" s="407"/>
      <c r="BF48" s="412"/>
    </row>
    <row r="49" spans="3:58" ht="15" customHeight="1">
      <c r="C49" s="435"/>
      <c r="D49" s="436"/>
      <c r="E49" s="437"/>
      <c r="F49" s="422"/>
      <c r="G49" s="423"/>
      <c r="H49" s="423"/>
      <c r="I49" s="423"/>
      <c r="J49" s="423"/>
      <c r="K49" s="423"/>
      <c r="L49" s="423"/>
      <c r="M49" s="423"/>
      <c r="N49" s="423"/>
      <c r="O49" s="423"/>
      <c r="P49" s="424"/>
      <c r="Q49" s="409"/>
      <c r="R49" s="410"/>
      <c r="S49" s="411"/>
      <c r="T49" s="428"/>
      <c r="U49" s="429"/>
      <c r="V49" s="429"/>
      <c r="W49" s="429"/>
      <c r="X49" s="429"/>
      <c r="Y49" s="429"/>
      <c r="Z49" s="429"/>
      <c r="AA49" s="429"/>
      <c r="AB49" s="429"/>
      <c r="AC49" s="429"/>
      <c r="AD49" s="429"/>
      <c r="AE49" s="429"/>
      <c r="AF49" s="429"/>
      <c r="AG49" s="429"/>
      <c r="AH49" s="429"/>
      <c r="AI49" s="430"/>
      <c r="AJ49" s="409"/>
      <c r="AK49" s="410"/>
      <c r="AL49" s="410"/>
      <c r="AM49" s="410"/>
      <c r="AN49" s="410"/>
      <c r="AO49" s="410"/>
      <c r="AP49" s="410"/>
      <c r="AQ49" s="410"/>
      <c r="AR49" s="410"/>
      <c r="AS49" s="410"/>
      <c r="AT49" s="410"/>
      <c r="AU49" s="410"/>
      <c r="AV49" s="410"/>
      <c r="AW49" s="410"/>
      <c r="AX49" s="410"/>
      <c r="AY49" s="411"/>
      <c r="AZ49" s="409"/>
      <c r="BA49" s="410"/>
      <c r="BB49" s="410"/>
      <c r="BC49" s="410"/>
      <c r="BD49" s="410"/>
      <c r="BE49" s="410"/>
      <c r="BF49" s="413"/>
    </row>
    <row r="50" spans="3:58" ht="15" customHeight="1">
      <c r="C50" s="432">
        <f>IF(入力!B41="","",入力!B41)</f>
        <v>9</v>
      </c>
      <c r="D50" s="433"/>
      <c r="E50" s="434"/>
      <c r="F50" s="419" t="str">
        <f>IF(入力!C42="","",入力!C41&amp;"　"&amp;入力!E41&amp;"
"&amp;入力!C42&amp;"　"&amp;入力!E42)</f>
        <v>イシバシ　ルナ
石橋　琉愛</v>
      </c>
      <c r="G50" s="420"/>
      <c r="H50" s="420"/>
      <c r="I50" s="420"/>
      <c r="J50" s="420"/>
      <c r="K50" s="420"/>
      <c r="L50" s="420"/>
      <c r="M50" s="420"/>
      <c r="N50" s="420"/>
      <c r="O50" s="420"/>
      <c r="P50" s="421"/>
      <c r="Q50" s="406">
        <f>IF(入力!G41="","",入力!G41)</f>
        <v>3</v>
      </c>
      <c r="R50" s="407"/>
      <c r="S50" s="408"/>
      <c r="T50" s="425" t="str">
        <f>IF(入力!I41="","",入力!I41)</f>
        <v>旭市立鶴巻小学校</v>
      </c>
      <c r="U50" s="426"/>
      <c r="V50" s="426"/>
      <c r="W50" s="426"/>
      <c r="X50" s="426"/>
      <c r="Y50" s="426"/>
      <c r="Z50" s="426"/>
      <c r="AA50" s="426"/>
      <c r="AB50" s="426"/>
      <c r="AC50" s="426"/>
      <c r="AD50" s="426"/>
      <c r="AE50" s="426"/>
      <c r="AF50" s="426"/>
      <c r="AG50" s="426"/>
      <c r="AH50" s="426"/>
      <c r="AI50" s="427"/>
      <c r="AJ50" s="406">
        <f>IF(入力!M41="","",入力!M41)</f>
        <v>518110130</v>
      </c>
      <c r="AK50" s="407"/>
      <c r="AL50" s="407"/>
      <c r="AM50" s="407"/>
      <c r="AN50" s="407"/>
      <c r="AO50" s="407"/>
      <c r="AP50" s="407"/>
      <c r="AQ50" s="407"/>
      <c r="AR50" s="407"/>
      <c r="AS50" s="407"/>
      <c r="AT50" s="407"/>
      <c r="AU50" s="407"/>
      <c r="AV50" s="407"/>
      <c r="AW50" s="407"/>
      <c r="AX50" s="407"/>
      <c r="AY50" s="408"/>
      <c r="AZ50" s="406">
        <f>IF(入力!P41="","",入力!P41)</f>
        <v>140</v>
      </c>
      <c r="BA50" s="407"/>
      <c r="BB50" s="407"/>
      <c r="BC50" s="407"/>
      <c r="BD50" s="407"/>
      <c r="BE50" s="407"/>
      <c r="BF50" s="412"/>
    </row>
    <row r="51" spans="3:58" ht="15" customHeight="1">
      <c r="C51" s="435"/>
      <c r="D51" s="436"/>
      <c r="E51" s="437"/>
      <c r="F51" s="422"/>
      <c r="G51" s="423"/>
      <c r="H51" s="423"/>
      <c r="I51" s="423"/>
      <c r="J51" s="423"/>
      <c r="K51" s="423"/>
      <c r="L51" s="423"/>
      <c r="M51" s="423"/>
      <c r="N51" s="423"/>
      <c r="O51" s="423"/>
      <c r="P51" s="424"/>
      <c r="Q51" s="409"/>
      <c r="R51" s="410"/>
      <c r="S51" s="411"/>
      <c r="T51" s="428"/>
      <c r="U51" s="429"/>
      <c r="V51" s="429"/>
      <c r="W51" s="429"/>
      <c r="X51" s="429"/>
      <c r="Y51" s="429"/>
      <c r="Z51" s="429"/>
      <c r="AA51" s="429"/>
      <c r="AB51" s="429"/>
      <c r="AC51" s="429"/>
      <c r="AD51" s="429"/>
      <c r="AE51" s="429"/>
      <c r="AF51" s="429"/>
      <c r="AG51" s="429"/>
      <c r="AH51" s="429"/>
      <c r="AI51" s="430"/>
      <c r="AJ51" s="409"/>
      <c r="AK51" s="410"/>
      <c r="AL51" s="410"/>
      <c r="AM51" s="410"/>
      <c r="AN51" s="410"/>
      <c r="AO51" s="410"/>
      <c r="AP51" s="410"/>
      <c r="AQ51" s="410"/>
      <c r="AR51" s="410"/>
      <c r="AS51" s="410"/>
      <c r="AT51" s="410"/>
      <c r="AU51" s="410"/>
      <c r="AV51" s="410"/>
      <c r="AW51" s="410"/>
      <c r="AX51" s="410"/>
      <c r="AY51" s="411"/>
      <c r="AZ51" s="409"/>
      <c r="BA51" s="410"/>
      <c r="BB51" s="410"/>
      <c r="BC51" s="410"/>
      <c r="BD51" s="410"/>
      <c r="BE51" s="410"/>
      <c r="BF51" s="413"/>
    </row>
    <row r="52" spans="3:58" ht="15" customHeight="1">
      <c r="C52" s="432">
        <f>IF(入力!B43="","",入力!B43)</f>
        <v>10</v>
      </c>
      <c r="D52" s="433"/>
      <c r="E52" s="434"/>
      <c r="F52" s="419" t="str">
        <f>IF(入力!C44="","",入力!C43&amp;"　"&amp;入力!E43&amp;"
"&amp;入力!C44&amp;"　"&amp;入力!E44)</f>
        <v>カセ　ユウカ
加瀬　結椛</v>
      </c>
      <c r="G52" s="420"/>
      <c r="H52" s="420"/>
      <c r="I52" s="420"/>
      <c r="J52" s="420"/>
      <c r="K52" s="420"/>
      <c r="L52" s="420"/>
      <c r="M52" s="420"/>
      <c r="N52" s="420"/>
      <c r="O52" s="420"/>
      <c r="P52" s="421"/>
      <c r="Q52" s="406">
        <f>IF(入力!G43="","",入力!G43)</f>
        <v>3</v>
      </c>
      <c r="R52" s="407"/>
      <c r="S52" s="408"/>
      <c r="T52" s="425" t="str">
        <f>IF(入力!I43="","",入力!I43)</f>
        <v>銚子市立豊里小学校</v>
      </c>
      <c r="U52" s="426"/>
      <c r="V52" s="426"/>
      <c r="W52" s="426"/>
      <c r="X52" s="426"/>
      <c r="Y52" s="426"/>
      <c r="Z52" s="426"/>
      <c r="AA52" s="426"/>
      <c r="AB52" s="426"/>
      <c r="AC52" s="426"/>
      <c r="AD52" s="426"/>
      <c r="AE52" s="426"/>
      <c r="AF52" s="426"/>
      <c r="AG52" s="426"/>
      <c r="AH52" s="426"/>
      <c r="AI52" s="427"/>
      <c r="AJ52" s="406">
        <f>IF(入力!M43="","",入力!M43)</f>
        <v>518110239</v>
      </c>
      <c r="AK52" s="407"/>
      <c r="AL52" s="407"/>
      <c r="AM52" s="407"/>
      <c r="AN52" s="407"/>
      <c r="AO52" s="407"/>
      <c r="AP52" s="407"/>
      <c r="AQ52" s="407"/>
      <c r="AR52" s="407"/>
      <c r="AS52" s="407"/>
      <c r="AT52" s="407"/>
      <c r="AU52" s="407"/>
      <c r="AV52" s="407"/>
      <c r="AW52" s="407"/>
      <c r="AX52" s="407"/>
      <c r="AY52" s="408"/>
      <c r="AZ52" s="406">
        <f>IF(入力!P43="","",入力!P43)</f>
        <v>130</v>
      </c>
      <c r="BA52" s="407"/>
      <c r="BB52" s="407"/>
      <c r="BC52" s="407"/>
      <c r="BD52" s="407"/>
      <c r="BE52" s="407"/>
      <c r="BF52" s="412"/>
    </row>
    <row r="53" spans="3:58" ht="15" customHeight="1">
      <c r="C53" s="435"/>
      <c r="D53" s="436"/>
      <c r="E53" s="437"/>
      <c r="F53" s="422"/>
      <c r="G53" s="423"/>
      <c r="H53" s="423"/>
      <c r="I53" s="423"/>
      <c r="J53" s="423"/>
      <c r="K53" s="423"/>
      <c r="L53" s="423"/>
      <c r="M53" s="423"/>
      <c r="N53" s="423"/>
      <c r="O53" s="423"/>
      <c r="P53" s="424"/>
      <c r="Q53" s="409"/>
      <c r="R53" s="410"/>
      <c r="S53" s="411"/>
      <c r="T53" s="428"/>
      <c r="U53" s="429"/>
      <c r="V53" s="429"/>
      <c r="W53" s="429"/>
      <c r="X53" s="429"/>
      <c r="Y53" s="429"/>
      <c r="Z53" s="429"/>
      <c r="AA53" s="429"/>
      <c r="AB53" s="429"/>
      <c r="AC53" s="429"/>
      <c r="AD53" s="429"/>
      <c r="AE53" s="429"/>
      <c r="AF53" s="429"/>
      <c r="AG53" s="429"/>
      <c r="AH53" s="429"/>
      <c r="AI53" s="430"/>
      <c r="AJ53" s="409"/>
      <c r="AK53" s="410"/>
      <c r="AL53" s="410"/>
      <c r="AM53" s="410"/>
      <c r="AN53" s="410"/>
      <c r="AO53" s="410"/>
      <c r="AP53" s="410"/>
      <c r="AQ53" s="410"/>
      <c r="AR53" s="410"/>
      <c r="AS53" s="410"/>
      <c r="AT53" s="410"/>
      <c r="AU53" s="410"/>
      <c r="AV53" s="410"/>
      <c r="AW53" s="410"/>
      <c r="AX53" s="410"/>
      <c r="AY53" s="411"/>
      <c r="AZ53" s="409"/>
      <c r="BA53" s="410"/>
      <c r="BB53" s="410"/>
      <c r="BC53" s="410"/>
      <c r="BD53" s="410"/>
      <c r="BE53" s="410"/>
      <c r="BF53" s="413"/>
    </row>
    <row r="54" spans="3:58" ht="15" customHeight="1">
      <c r="C54" s="432">
        <f>IF(入力!B45="","",入力!B45)</f>
        <v>11</v>
      </c>
      <c r="D54" s="433"/>
      <c r="E54" s="434"/>
      <c r="F54" s="419" t="str">
        <f>IF(入力!C46="","",入力!C45&amp;"　"&amp;入力!E45&amp;"
"&amp;入力!C46&amp;"　"&amp;入力!E46)</f>
        <v>イシバシ　リオ
石橋　璃乙</v>
      </c>
      <c r="G54" s="420"/>
      <c r="H54" s="420"/>
      <c r="I54" s="420"/>
      <c r="J54" s="420"/>
      <c r="K54" s="420"/>
      <c r="L54" s="420"/>
      <c r="M54" s="420"/>
      <c r="N54" s="420"/>
      <c r="O54" s="420"/>
      <c r="P54" s="421"/>
      <c r="Q54" s="406">
        <f>IF(入力!G45="","",入力!G45)</f>
        <v>2</v>
      </c>
      <c r="R54" s="407"/>
      <c r="S54" s="408"/>
      <c r="T54" s="425" t="str">
        <f>IF(入力!I45="","",入力!I45)</f>
        <v>旭市立鶴巻小学校</v>
      </c>
      <c r="U54" s="426"/>
      <c r="V54" s="426"/>
      <c r="W54" s="426"/>
      <c r="X54" s="426"/>
      <c r="Y54" s="426"/>
      <c r="Z54" s="426"/>
      <c r="AA54" s="426"/>
      <c r="AB54" s="426"/>
      <c r="AC54" s="426"/>
      <c r="AD54" s="426"/>
      <c r="AE54" s="426"/>
      <c r="AF54" s="426"/>
      <c r="AG54" s="426"/>
      <c r="AH54" s="426"/>
      <c r="AI54" s="427"/>
      <c r="AJ54" s="406">
        <f>IF(入力!M45="","",入力!M45)</f>
        <v>518110147</v>
      </c>
      <c r="AK54" s="407"/>
      <c r="AL54" s="407"/>
      <c r="AM54" s="407"/>
      <c r="AN54" s="407"/>
      <c r="AO54" s="407"/>
      <c r="AP54" s="407"/>
      <c r="AQ54" s="407"/>
      <c r="AR54" s="407"/>
      <c r="AS54" s="407"/>
      <c r="AT54" s="407"/>
      <c r="AU54" s="407"/>
      <c r="AV54" s="407"/>
      <c r="AW54" s="407"/>
      <c r="AX54" s="407"/>
      <c r="AY54" s="408"/>
      <c r="AZ54" s="406">
        <f>IF(入力!P45="","",入力!P45)</f>
        <v>128</v>
      </c>
      <c r="BA54" s="407"/>
      <c r="BB54" s="407"/>
      <c r="BC54" s="407"/>
      <c r="BD54" s="407"/>
      <c r="BE54" s="407"/>
      <c r="BF54" s="412"/>
    </row>
    <row r="55" spans="3:58" ht="15" customHeight="1">
      <c r="C55" s="435"/>
      <c r="D55" s="436"/>
      <c r="E55" s="437"/>
      <c r="F55" s="422"/>
      <c r="G55" s="423"/>
      <c r="H55" s="423"/>
      <c r="I55" s="423"/>
      <c r="J55" s="423"/>
      <c r="K55" s="423"/>
      <c r="L55" s="423"/>
      <c r="M55" s="423"/>
      <c r="N55" s="423"/>
      <c r="O55" s="423"/>
      <c r="P55" s="424"/>
      <c r="Q55" s="409"/>
      <c r="R55" s="410"/>
      <c r="S55" s="411"/>
      <c r="T55" s="428"/>
      <c r="U55" s="429"/>
      <c r="V55" s="429"/>
      <c r="W55" s="429"/>
      <c r="X55" s="429"/>
      <c r="Y55" s="429"/>
      <c r="Z55" s="429"/>
      <c r="AA55" s="429"/>
      <c r="AB55" s="429"/>
      <c r="AC55" s="429"/>
      <c r="AD55" s="429"/>
      <c r="AE55" s="429"/>
      <c r="AF55" s="429"/>
      <c r="AG55" s="429"/>
      <c r="AH55" s="429"/>
      <c r="AI55" s="430"/>
      <c r="AJ55" s="409"/>
      <c r="AK55" s="410"/>
      <c r="AL55" s="410"/>
      <c r="AM55" s="410"/>
      <c r="AN55" s="410"/>
      <c r="AO55" s="410"/>
      <c r="AP55" s="410"/>
      <c r="AQ55" s="410"/>
      <c r="AR55" s="410"/>
      <c r="AS55" s="410"/>
      <c r="AT55" s="410"/>
      <c r="AU55" s="410"/>
      <c r="AV55" s="410"/>
      <c r="AW55" s="410"/>
      <c r="AX55" s="410"/>
      <c r="AY55" s="411"/>
      <c r="AZ55" s="409"/>
      <c r="BA55" s="410"/>
      <c r="BB55" s="410"/>
      <c r="BC55" s="410"/>
      <c r="BD55" s="410"/>
      <c r="BE55" s="410"/>
      <c r="BF55" s="413"/>
    </row>
    <row r="56" spans="3:58" ht="15" customHeight="1">
      <c r="C56" s="432">
        <f>IF(入力!B47="","",入力!B47)</f>
        <v>12</v>
      </c>
      <c r="D56" s="433"/>
      <c r="E56" s="434"/>
      <c r="F56" s="419" t="str">
        <f>IF(入力!C48="","",入力!C47&amp;"　"&amp;入力!E47&amp;"
"&amp;入力!C48&amp;"　"&amp;入力!E48)</f>
        <v>イシカワ　ユア
石川　結愛</v>
      </c>
      <c r="G56" s="420"/>
      <c r="H56" s="420"/>
      <c r="I56" s="420"/>
      <c r="J56" s="420"/>
      <c r="K56" s="420"/>
      <c r="L56" s="420"/>
      <c r="M56" s="420"/>
      <c r="N56" s="420"/>
      <c r="O56" s="420"/>
      <c r="P56" s="421"/>
      <c r="Q56" s="406">
        <f>IF(入力!G47="","",入力!G47)</f>
        <v>4</v>
      </c>
      <c r="R56" s="407"/>
      <c r="S56" s="408"/>
      <c r="T56" s="425" t="str">
        <f>IF(入力!I47="","",入力!I47)</f>
        <v>旭市立古城小学校</v>
      </c>
      <c r="U56" s="426"/>
      <c r="V56" s="426"/>
      <c r="W56" s="426"/>
      <c r="X56" s="426"/>
      <c r="Y56" s="426"/>
      <c r="Z56" s="426"/>
      <c r="AA56" s="426"/>
      <c r="AB56" s="426"/>
      <c r="AC56" s="426"/>
      <c r="AD56" s="426"/>
      <c r="AE56" s="426"/>
      <c r="AF56" s="426"/>
      <c r="AG56" s="426"/>
      <c r="AH56" s="426"/>
      <c r="AI56" s="427"/>
      <c r="AJ56" s="406">
        <f>IF(入力!M47="","",入力!M47)</f>
        <v>518802509</v>
      </c>
      <c r="AK56" s="407"/>
      <c r="AL56" s="407"/>
      <c r="AM56" s="407"/>
      <c r="AN56" s="407"/>
      <c r="AO56" s="407"/>
      <c r="AP56" s="407"/>
      <c r="AQ56" s="407"/>
      <c r="AR56" s="407"/>
      <c r="AS56" s="407"/>
      <c r="AT56" s="407"/>
      <c r="AU56" s="407"/>
      <c r="AV56" s="407"/>
      <c r="AW56" s="407"/>
      <c r="AX56" s="407"/>
      <c r="AY56" s="408"/>
      <c r="AZ56" s="406">
        <f>IF(入力!P47="","",入力!P47)</f>
        <v>135</v>
      </c>
      <c r="BA56" s="407"/>
      <c r="BB56" s="407"/>
      <c r="BC56" s="407"/>
      <c r="BD56" s="407"/>
      <c r="BE56" s="407"/>
      <c r="BF56" s="412"/>
    </row>
    <row r="57" spans="3:58" ht="15" customHeight="1" thickBot="1">
      <c r="C57" s="438"/>
      <c r="D57" s="439"/>
      <c r="E57" s="440"/>
      <c r="F57" s="441"/>
      <c r="G57" s="442"/>
      <c r="H57" s="442"/>
      <c r="I57" s="442"/>
      <c r="J57" s="442"/>
      <c r="K57" s="442"/>
      <c r="L57" s="442"/>
      <c r="M57" s="442"/>
      <c r="N57" s="442"/>
      <c r="O57" s="442"/>
      <c r="P57" s="443"/>
      <c r="Q57" s="444"/>
      <c r="R57" s="445"/>
      <c r="S57" s="446"/>
      <c r="T57" s="447"/>
      <c r="U57" s="448"/>
      <c r="V57" s="448"/>
      <c r="W57" s="448"/>
      <c r="X57" s="448"/>
      <c r="Y57" s="448"/>
      <c r="Z57" s="448"/>
      <c r="AA57" s="448"/>
      <c r="AB57" s="448"/>
      <c r="AC57" s="448"/>
      <c r="AD57" s="448"/>
      <c r="AE57" s="448"/>
      <c r="AF57" s="448"/>
      <c r="AG57" s="448"/>
      <c r="AH57" s="448"/>
      <c r="AI57" s="449"/>
      <c r="AJ57" s="444"/>
      <c r="AK57" s="445"/>
      <c r="AL57" s="445"/>
      <c r="AM57" s="445"/>
      <c r="AN57" s="445"/>
      <c r="AO57" s="445"/>
      <c r="AP57" s="445"/>
      <c r="AQ57" s="445"/>
      <c r="AR57" s="445"/>
      <c r="AS57" s="445"/>
      <c r="AT57" s="445"/>
      <c r="AU57" s="445"/>
      <c r="AV57" s="445"/>
      <c r="AW57" s="445"/>
      <c r="AX57" s="445"/>
      <c r="AY57" s="446"/>
      <c r="AZ57" s="444"/>
      <c r="BA57" s="445"/>
      <c r="BB57" s="445"/>
      <c r="BC57" s="445"/>
      <c r="BD57" s="445"/>
      <c r="BE57" s="445"/>
      <c r="BF57" s="45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1"/>
      <c r="AS63" s="311"/>
      <c r="AT63" s="311"/>
      <c r="AU63" s="311"/>
      <c r="AV63" s="311"/>
      <c r="AW63" s="311"/>
      <c r="AX63" s="311"/>
      <c r="AY63" s="311"/>
      <c r="AZ63" s="311"/>
      <c r="BA63" s="311"/>
      <c r="BB63" s="311"/>
      <c r="BC63" s="311"/>
      <c r="BD63" s="311"/>
      <c r="BE63" s="311" t="s">
        <v>63</v>
      </c>
      <c r="BF63" s="31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14"/>
      <c r="AS64" s="314"/>
      <c r="AT64" s="314"/>
      <c r="AU64" s="314"/>
      <c r="AV64" s="314"/>
      <c r="AW64" s="314"/>
      <c r="AX64" s="314"/>
      <c r="AY64" s="314"/>
      <c r="AZ64" s="314"/>
      <c r="BA64" s="314"/>
      <c r="BB64" s="314"/>
      <c r="BC64" s="314"/>
      <c r="BD64" s="314"/>
      <c r="BE64" s="314"/>
      <c r="BF64" s="314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sqref="A1:O1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1" t="s">
        <v>25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15" ht="14.45" customHeight="1">
      <c r="A2" s="279" t="s">
        <v>0</v>
      </c>
      <c r="B2" s="279"/>
      <c r="C2" s="282" t="str">
        <f>IF(入力!C3="","",入力!C3)</f>
        <v>SPORTS　ACADEMY　FUTURES</v>
      </c>
      <c r="D2" s="282"/>
      <c r="E2" s="282"/>
      <c r="F2" s="282"/>
      <c r="G2" s="282"/>
      <c r="H2" s="282"/>
      <c r="I2" s="282"/>
      <c r="J2" s="279" t="str">
        <f>IF(入力!J3="","",入力!J3)</f>
        <v>女子</v>
      </c>
      <c r="K2" s="279"/>
      <c r="L2" s="279"/>
      <c r="M2" s="279"/>
      <c r="N2" s="279"/>
      <c r="O2" s="279"/>
    </row>
    <row r="3" spans="1:15" ht="14.45" customHeight="1">
      <c r="A3" s="279"/>
      <c r="B3" s="279"/>
      <c r="C3" s="282"/>
      <c r="D3" s="282"/>
      <c r="E3" s="282"/>
      <c r="F3" s="282"/>
      <c r="G3" s="282"/>
      <c r="H3" s="282"/>
      <c r="I3" s="282"/>
      <c r="J3" s="279"/>
      <c r="K3" s="279"/>
      <c r="L3" s="279"/>
      <c r="M3" s="279"/>
      <c r="N3" s="279"/>
      <c r="O3" s="279"/>
    </row>
    <row r="4" spans="1:15" ht="15" customHeight="1">
      <c r="A4" s="279" t="s">
        <v>18</v>
      </c>
      <c r="B4" s="279"/>
      <c r="C4" s="283">
        <f>IF(入力!C4="","",IF(入力!C5="",入力!C4,入力!C4&amp;"　　"&amp;入力!C5))</f>
        <v>432918111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9"/>
      <c r="B5" s="279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9" t="s">
        <v>1</v>
      </c>
      <c r="B6" s="279"/>
      <c r="C6" s="291" t="str">
        <f>IF(入力!C8="","",入力!C8&amp;"　"&amp;入力!E8)</f>
        <v>糟谷　彩弥香</v>
      </c>
      <c r="D6" s="292"/>
      <c r="E6" s="292"/>
      <c r="F6" s="292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9"/>
      <c r="B7" s="279"/>
      <c r="C7" s="296"/>
      <c r="D7" s="297"/>
      <c r="E7" s="297"/>
      <c r="F7" s="297"/>
      <c r="G7" s="281">
        <f>IF(入力!G7="","",入力!G7)</f>
        <v>518084400</v>
      </c>
      <c r="H7" s="281"/>
      <c r="I7" s="281"/>
      <c r="J7" s="281" t="str">
        <f>IF(入力!J7="","",入力!J7)</f>
        <v/>
      </c>
      <c r="K7" s="281"/>
      <c r="L7" s="281"/>
      <c r="M7" s="281">
        <f>IF(入力!M7="","",入力!M7)</f>
        <v>217574</v>
      </c>
      <c r="N7" s="281"/>
      <c r="O7" s="281"/>
    </row>
    <row r="8" spans="1:15" ht="13.5" customHeight="1">
      <c r="A8" s="279"/>
      <c r="B8" s="279"/>
      <c r="C8" s="293"/>
      <c r="D8" s="294"/>
      <c r="E8" s="294"/>
      <c r="F8" s="294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9" t="s">
        <v>19</v>
      </c>
      <c r="B9" s="279"/>
      <c r="C9" s="291" t="str">
        <f>IF(入力!C10="","",入力!C10&amp;"　"&amp;入力!E10)</f>
        <v>椎名　夏美</v>
      </c>
      <c r="D9" s="292"/>
      <c r="E9" s="292"/>
      <c r="F9" s="292"/>
      <c r="G9" s="281">
        <f>IF(入力!G9="","",入力!G9)</f>
        <v>515132789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9"/>
      <c r="B10" s="279"/>
      <c r="C10" s="293"/>
      <c r="D10" s="294"/>
      <c r="E10" s="294"/>
      <c r="F10" s="294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9" t="s">
        <v>20</v>
      </c>
      <c r="B11" s="279"/>
      <c r="C11" s="291" t="str">
        <f>IF(入力!C12="","",入力!C12&amp;"　"&amp;入力!E12)</f>
        <v>菅谷　帆乃佳</v>
      </c>
      <c r="D11" s="292"/>
      <c r="E11" s="292"/>
      <c r="F11" s="292"/>
      <c r="G11" s="281">
        <f>IF(入力!G11="","",入力!G11)</f>
        <v>515132804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9"/>
      <c r="B12" s="279"/>
      <c r="C12" s="293"/>
      <c r="D12" s="294"/>
      <c r="E12" s="294"/>
      <c r="F12" s="294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9" t="s">
        <v>4</v>
      </c>
      <c r="B13" s="279"/>
      <c r="C13" s="291" t="str">
        <f>IF(入力!C14="","",入力!C14&amp;"　"&amp;入力!E14)</f>
        <v>糟谷　彩弥香</v>
      </c>
      <c r="D13" s="292"/>
      <c r="E13" s="292"/>
      <c r="F13" s="292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79"/>
      <c r="B14" s="279"/>
      <c r="C14" s="293"/>
      <c r="D14" s="294"/>
      <c r="E14" s="294"/>
      <c r="F14" s="294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79" t="s">
        <v>5</v>
      </c>
      <c r="B15" s="279"/>
      <c r="C15" s="291" t="str">
        <f>IF(入力!C16="","",入力!C16&amp;"　"&amp;入力!E16)</f>
        <v>大場　弘樹</v>
      </c>
      <c r="D15" s="292"/>
      <c r="E15" s="292"/>
      <c r="F15" s="289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79"/>
      <c r="B16" s="279"/>
      <c r="C16" s="293"/>
      <c r="D16" s="294"/>
      <c r="E16" s="294"/>
      <c r="F16" s="290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79" t="s">
        <v>6</v>
      </c>
      <c r="B17" s="279"/>
      <c r="C17" s="282" t="str">
        <f>IF(入力!C17="","",入力!C17&amp;"　"&amp;入力!E17)</f>
        <v>千葉県佐倉市鏑木町1-4-14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9"/>
      <c r="B18" s="279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9" t="s">
        <v>7</v>
      </c>
      <c r="B19" s="279"/>
      <c r="C19" s="282" t="str">
        <f>IF(入力!C19="","",入力!C19&amp;"　"&amp;入力!E19)</f>
        <v>080-6664-7676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9"/>
      <c r="B20" s="279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9" t="s">
        <v>8</v>
      </c>
      <c r="B21" s="279"/>
      <c r="C21" s="282" t="str">
        <f>IF(入力!C21="","",入力!C21&amp;"－"&amp;入力!E21&amp;"－"&amp;入力!G21)</f>
        <v>/80－6664－7676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9"/>
      <c r="B22" s="279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21</v>
      </c>
      <c r="N23" s="279"/>
      <c r="O23" s="279"/>
    </row>
    <row r="24" spans="1: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5" customHeight="1">
      <c r="A25" s="279">
        <v>1</v>
      </c>
      <c r="B25" s="279" t="str">
        <f>IF(入力!B25="","",入力!B25)</f>
        <v>①</v>
      </c>
      <c r="C25" s="291" t="str">
        <f>IF(入力!C26="","",入力!C26&amp;"　"&amp;入力!E26)</f>
        <v>小川　緩菜</v>
      </c>
      <c r="D25" s="292"/>
      <c r="E25" s="292"/>
      <c r="F25" s="292"/>
      <c r="G25" s="279">
        <f>IF(入力!G25="","",入力!G25)</f>
        <v>6</v>
      </c>
      <c r="H25" s="279" t="str">
        <f>IF(入力!H25="","",入力!H25)</f>
        <v/>
      </c>
      <c r="I25" s="279" t="str">
        <f>IF(入力!I25="","",入力!I25)</f>
        <v>旭市立中央小学校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517005999</v>
      </c>
      <c r="N25" s="279" t="str">
        <f>IF(入力!N25="","",入力!N25)</f>
        <v/>
      </c>
      <c r="O25" s="279" t="str">
        <f>IF(入力!O25="","",入力!O25)</f>
        <v/>
      </c>
    </row>
    <row r="26" spans="1:15" ht="15" customHeight="1">
      <c r="A26" s="279"/>
      <c r="B26" s="279"/>
      <c r="C26" s="293"/>
      <c r="D26" s="294"/>
      <c r="E26" s="294"/>
      <c r="F26" s="294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5" customHeight="1">
      <c r="A27" s="279">
        <v>2</v>
      </c>
      <c r="B27" s="279">
        <f>IF(入力!B27="","",入力!B27)</f>
        <v>2</v>
      </c>
      <c r="C27" s="291" t="str">
        <f>IF(入力!C28="","",入力!C28&amp;"　"&amp;入力!E28)</f>
        <v>阿天坊　芽依</v>
      </c>
      <c r="D27" s="292"/>
      <c r="E27" s="292"/>
      <c r="F27" s="292"/>
      <c r="G27" s="279">
        <f>IF(入力!G27="","",入力!G27)</f>
        <v>6</v>
      </c>
      <c r="H27" s="279" t="str">
        <f>IF(入力!H27="","",入力!H27)</f>
        <v/>
      </c>
      <c r="I27" s="279" t="str">
        <f>IF(入力!I27="","",入力!I27)</f>
        <v>旭市立中央小学校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519517365</v>
      </c>
      <c r="N27" s="279" t="str">
        <f>IF(入力!N27="","",入力!N27)</f>
        <v/>
      </c>
      <c r="O27" s="279" t="str">
        <f>IF(入力!O27="","",入力!O27)</f>
        <v/>
      </c>
    </row>
    <row r="28" spans="1:15" ht="15" customHeight="1">
      <c r="A28" s="279"/>
      <c r="B28" s="279"/>
      <c r="C28" s="293"/>
      <c r="D28" s="294"/>
      <c r="E28" s="294"/>
      <c r="F28" s="294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5" customHeight="1">
      <c r="A29" s="279">
        <v>3</v>
      </c>
      <c r="B29" s="279">
        <f>IF(入力!B29="","",入力!B29)</f>
        <v>3</v>
      </c>
      <c r="C29" s="291" t="str">
        <f>IF(入力!C30="","",入力!C30&amp;"　"&amp;入力!E30)</f>
        <v>林　南帆</v>
      </c>
      <c r="D29" s="292"/>
      <c r="E29" s="292"/>
      <c r="F29" s="292"/>
      <c r="G29" s="279">
        <f>IF(入力!G29="","",入力!G29)</f>
        <v>6</v>
      </c>
      <c r="H29" s="279" t="str">
        <f>IF(入力!H29="","",入力!H29)</f>
        <v/>
      </c>
      <c r="I29" s="279" t="str">
        <f>IF(入力!I29="","",入力!I29)</f>
        <v>旭市立富浦小学校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517005980</v>
      </c>
      <c r="N29" s="279" t="str">
        <f>IF(入力!N29="","",入力!N29)</f>
        <v/>
      </c>
      <c r="O29" s="279" t="str">
        <f>IF(入力!O29="","",入力!O29)</f>
        <v/>
      </c>
    </row>
    <row r="30" spans="1:15" ht="15" customHeight="1">
      <c r="A30" s="279"/>
      <c r="B30" s="279"/>
      <c r="C30" s="293"/>
      <c r="D30" s="294"/>
      <c r="E30" s="294"/>
      <c r="F30" s="294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5" customHeight="1">
      <c r="A31" s="279">
        <v>4</v>
      </c>
      <c r="B31" s="279">
        <f>IF(入力!B31="","",入力!B31)</f>
        <v>4</v>
      </c>
      <c r="C31" s="291" t="str">
        <f>IF(入力!C32="","",入力!C32&amp;"　"&amp;入力!E32)</f>
        <v>高品　咲天</v>
      </c>
      <c r="D31" s="292"/>
      <c r="E31" s="292"/>
      <c r="F31" s="292"/>
      <c r="G31" s="279">
        <f>IF(入力!G31="","",入力!G31)</f>
        <v>6</v>
      </c>
      <c r="H31" s="279" t="str">
        <f>IF(入力!H31="","",入力!H31)</f>
        <v/>
      </c>
      <c r="I31" s="279" t="str">
        <f>IF(入力!I31="","",入力!I31)</f>
        <v>旭市立干潟小学校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517005946</v>
      </c>
      <c r="N31" s="279" t="str">
        <f>IF(入力!N31="","",入力!N31)</f>
        <v/>
      </c>
      <c r="O31" s="279" t="str">
        <f>IF(入力!O31="","",入力!O31)</f>
        <v/>
      </c>
    </row>
    <row r="32" spans="1:15" ht="15" customHeight="1">
      <c r="A32" s="279"/>
      <c r="B32" s="279"/>
      <c r="C32" s="293"/>
      <c r="D32" s="294"/>
      <c r="E32" s="294"/>
      <c r="F32" s="294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5" customHeight="1">
      <c r="A33" s="279">
        <v>5</v>
      </c>
      <c r="B33" s="279">
        <f>IF(入力!B33="","",入力!B33)</f>
        <v>5</v>
      </c>
      <c r="C33" s="291" t="str">
        <f>IF(入力!C34="","",入力!C34&amp;"　"&amp;入力!E34)</f>
        <v>平野　奈津</v>
      </c>
      <c r="D33" s="292"/>
      <c r="E33" s="292"/>
      <c r="F33" s="292"/>
      <c r="G33" s="279">
        <f>IF(入力!G33="","",入力!G33)</f>
        <v>6</v>
      </c>
      <c r="H33" s="279" t="str">
        <f>IF(入力!H33="","",入力!H33)</f>
        <v/>
      </c>
      <c r="I33" s="279" t="str">
        <f>IF(入力!I33="","",入力!I33)</f>
        <v>旭市立富浦小学校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517005978</v>
      </c>
      <c r="N33" s="279" t="str">
        <f>IF(入力!N33="","",入力!N33)</f>
        <v/>
      </c>
      <c r="O33" s="279" t="str">
        <f>IF(入力!O33="","",入力!O33)</f>
        <v/>
      </c>
    </row>
    <row r="34" spans="1:15" ht="15" customHeight="1">
      <c r="A34" s="279"/>
      <c r="B34" s="279"/>
      <c r="C34" s="293"/>
      <c r="D34" s="294"/>
      <c r="E34" s="294"/>
      <c r="F34" s="294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5" customHeight="1">
      <c r="A35" s="279">
        <v>6</v>
      </c>
      <c r="B35" s="279">
        <f>IF(入力!B35="","",入力!B35)</f>
        <v>6</v>
      </c>
      <c r="C35" s="291" t="str">
        <f>IF(入力!C36="","",入力!C36&amp;"　"&amp;入力!E36)</f>
        <v>加瀬　琴深</v>
      </c>
      <c r="D35" s="292"/>
      <c r="E35" s="292"/>
      <c r="F35" s="292"/>
      <c r="G35" s="279">
        <f>IF(入力!G35="","",入力!G35)</f>
        <v>6</v>
      </c>
      <c r="H35" s="279" t="str">
        <f>IF(入力!H35="","",入力!H35)</f>
        <v/>
      </c>
      <c r="I35" s="279" t="str">
        <f>IF(入力!I35="","",入力!I35)</f>
        <v>銚子市立豊里小学校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517005962</v>
      </c>
      <c r="N35" s="279" t="str">
        <f>IF(入力!N35="","",入力!N35)</f>
        <v/>
      </c>
      <c r="O35" s="279" t="str">
        <f>IF(入力!O35="","",入力!O35)</f>
        <v/>
      </c>
    </row>
    <row r="36" spans="1:15" ht="15" customHeight="1">
      <c r="A36" s="279"/>
      <c r="B36" s="279"/>
      <c r="C36" s="293"/>
      <c r="D36" s="294"/>
      <c r="E36" s="294"/>
      <c r="F36" s="294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5" customHeight="1">
      <c r="A37" s="279">
        <v>7</v>
      </c>
      <c r="B37" s="279">
        <f>IF(入力!B37="","",入力!B37)</f>
        <v>7</v>
      </c>
      <c r="C37" s="291" t="str">
        <f>IF(入力!C38="","",入力!C38&amp;"　"&amp;入力!E38)</f>
        <v>西宮　まひる</v>
      </c>
      <c r="D37" s="292"/>
      <c r="E37" s="292"/>
      <c r="F37" s="292"/>
      <c r="G37" s="279">
        <f>IF(入力!G37="","",入力!G37)</f>
        <v>5</v>
      </c>
      <c r="H37" s="279" t="str">
        <f>IF(入力!H37="","",入力!H37)</f>
        <v/>
      </c>
      <c r="I37" s="279" t="str">
        <f>IF(入力!I37="","",入力!I37)</f>
        <v>旭市立富浦小学校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519035524</v>
      </c>
      <c r="N37" s="279" t="str">
        <f>IF(入力!N37="","",入力!N37)</f>
        <v/>
      </c>
      <c r="O37" s="279" t="str">
        <f>IF(入力!O37="","",入力!O37)</f>
        <v/>
      </c>
    </row>
    <row r="38" spans="1:15" ht="15" customHeight="1">
      <c r="A38" s="279"/>
      <c r="B38" s="279"/>
      <c r="C38" s="293"/>
      <c r="D38" s="294"/>
      <c r="E38" s="294"/>
      <c r="F38" s="294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5" customHeight="1">
      <c r="A39" s="279">
        <v>8</v>
      </c>
      <c r="B39" s="279">
        <f>IF(入力!B39="","",入力!B39)</f>
        <v>8</v>
      </c>
      <c r="C39" s="291" t="str">
        <f>IF(入力!C40="","",入力!C40&amp;"　"&amp;入力!E40)</f>
        <v>堀川　希羽</v>
      </c>
      <c r="D39" s="292"/>
      <c r="E39" s="292"/>
      <c r="F39" s="292"/>
      <c r="G39" s="279">
        <f>IF(入力!G39="","",入力!G39)</f>
        <v>5</v>
      </c>
      <c r="H39" s="279" t="str">
        <f>IF(入力!H39="","",入力!H39)</f>
        <v/>
      </c>
      <c r="I39" s="279" t="str">
        <f>IF(入力!I39="","",入力!I39)</f>
        <v>旭市立萬歳小学校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518049744</v>
      </c>
      <c r="N39" s="279" t="str">
        <f>IF(入力!N39="","",入力!N39)</f>
        <v/>
      </c>
      <c r="O39" s="279" t="str">
        <f>IF(入力!O39="","",入力!O39)</f>
        <v/>
      </c>
    </row>
    <row r="40" spans="1:15" ht="15" customHeight="1">
      <c r="A40" s="279"/>
      <c r="B40" s="279"/>
      <c r="C40" s="293"/>
      <c r="D40" s="294"/>
      <c r="E40" s="294"/>
      <c r="F40" s="294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5" customHeight="1">
      <c r="A41" s="279">
        <v>9</v>
      </c>
      <c r="B41" s="279">
        <f>IF(入力!B41="","",入力!B41)</f>
        <v>9</v>
      </c>
      <c r="C41" s="291" t="str">
        <f>IF(入力!C42="","",入力!C42&amp;"　"&amp;入力!E42)</f>
        <v>石橋　琉愛</v>
      </c>
      <c r="D41" s="292"/>
      <c r="E41" s="292"/>
      <c r="F41" s="292"/>
      <c r="G41" s="279">
        <f>IF(入力!G41="","",入力!G41)</f>
        <v>3</v>
      </c>
      <c r="H41" s="279" t="str">
        <f>IF(入力!H41="","",入力!H41)</f>
        <v/>
      </c>
      <c r="I41" s="279" t="str">
        <f>IF(入力!I41="","",入力!I41)</f>
        <v>旭市立鶴巻小学校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518110130</v>
      </c>
      <c r="N41" s="279" t="str">
        <f>IF(入力!N41="","",入力!N41)</f>
        <v/>
      </c>
      <c r="O41" s="279" t="str">
        <f>IF(入力!O41="","",入力!O41)</f>
        <v/>
      </c>
    </row>
    <row r="42" spans="1:15" ht="15" customHeight="1">
      <c r="A42" s="279"/>
      <c r="B42" s="279"/>
      <c r="C42" s="293"/>
      <c r="D42" s="294"/>
      <c r="E42" s="294"/>
      <c r="F42" s="294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5" customHeight="1">
      <c r="A43" s="279">
        <v>10</v>
      </c>
      <c r="B43" s="279">
        <f>IF(入力!B43="","",入力!B43)</f>
        <v>10</v>
      </c>
      <c r="C43" s="291" t="str">
        <f>IF(入力!C44="","",入力!C44&amp;"　"&amp;入力!E44)</f>
        <v>加瀬　結椛</v>
      </c>
      <c r="D43" s="292"/>
      <c r="E43" s="292"/>
      <c r="F43" s="292"/>
      <c r="G43" s="279">
        <f>IF(入力!G43="","",入力!G43)</f>
        <v>3</v>
      </c>
      <c r="H43" s="279" t="str">
        <f>IF(入力!H43="","",入力!H43)</f>
        <v/>
      </c>
      <c r="I43" s="279" t="str">
        <f>IF(入力!I43="","",入力!I43)</f>
        <v>銚子市立豊里小学校</v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>
        <f>IF(入力!M43="","",入力!M43)</f>
        <v>518110239</v>
      </c>
      <c r="N43" s="279" t="str">
        <f>IF(入力!N43="","",入力!N43)</f>
        <v/>
      </c>
      <c r="O43" s="279" t="str">
        <f>IF(入力!O43="","",入力!O43)</f>
        <v/>
      </c>
    </row>
    <row r="44" spans="1:15" ht="15" customHeight="1">
      <c r="A44" s="279"/>
      <c r="B44" s="279"/>
      <c r="C44" s="293"/>
      <c r="D44" s="294"/>
      <c r="E44" s="294"/>
      <c r="F44" s="294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5" customHeight="1">
      <c r="A45" s="279">
        <v>11</v>
      </c>
      <c r="B45" s="279">
        <f>IF(入力!B45="","",入力!B45)</f>
        <v>11</v>
      </c>
      <c r="C45" s="291" t="str">
        <f>IF(入力!C46="","",入力!C46&amp;"　"&amp;入力!E46)</f>
        <v>石橋　璃乙</v>
      </c>
      <c r="D45" s="292"/>
      <c r="E45" s="292"/>
      <c r="F45" s="292"/>
      <c r="G45" s="279">
        <f>IF(入力!G45="","",入力!G45)</f>
        <v>2</v>
      </c>
      <c r="H45" s="279" t="str">
        <f>IF(入力!H45="","",入力!H45)</f>
        <v/>
      </c>
      <c r="I45" s="279" t="str">
        <f>IF(入力!I45="","",入力!I45)</f>
        <v>旭市立鶴巻小学校</v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>
        <f>IF(入力!M45="","",入力!M45)</f>
        <v>518110147</v>
      </c>
      <c r="N45" s="279" t="str">
        <f>IF(入力!N45="","",入力!N45)</f>
        <v/>
      </c>
      <c r="O45" s="279" t="str">
        <f>IF(入力!O45="","",入力!O45)</f>
        <v/>
      </c>
    </row>
    <row r="46" spans="1:15" ht="15" customHeight="1">
      <c r="A46" s="279"/>
      <c r="B46" s="279"/>
      <c r="C46" s="293"/>
      <c r="D46" s="294"/>
      <c r="E46" s="294"/>
      <c r="F46" s="294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5" customHeight="1">
      <c r="A47" s="279">
        <v>12</v>
      </c>
      <c r="B47" s="279">
        <f>IF(入力!B47="","",入力!B47)</f>
        <v>12</v>
      </c>
      <c r="C47" s="291" t="str">
        <f>IF(入力!C48="","",入力!C48&amp;"　"&amp;入力!E48)</f>
        <v>石川　結愛</v>
      </c>
      <c r="D47" s="292"/>
      <c r="E47" s="292"/>
      <c r="F47" s="292"/>
      <c r="G47" s="279">
        <f>IF(入力!G47="","",入力!G47)</f>
        <v>4</v>
      </c>
      <c r="H47" s="279" t="str">
        <f>IF(入力!H47="","",入力!H47)</f>
        <v/>
      </c>
      <c r="I47" s="279" t="str">
        <f>IF(入力!I47="","",入力!I47)</f>
        <v>旭市立古城小学校</v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>
        <f>IF(入力!M47="","",入力!M47)</f>
        <v>518802509</v>
      </c>
      <c r="N47" s="279" t="str">
        <f>IF(入力!N47="","",入力!N47)</f>
        <v/>
      </c>
      <c r="O47" s="279" t="str">
        <f>IF(入力!O47="","",入力!O47)</f>
        <v/>
      </c>
    </row>
    <row r="48" spans="1:15" ht="15" customHeight="1">
      <c r="A48" s="279"/>
      <c r="B48" s="279"/>
      <c r="C48" s="293"/>
      <c r="D48" s="294"/>
      <c r="E48" s="294"/>
      <c r="F48" s="294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5" customHeight="1">
      <c r="A49" s="279">
        <v>13</v>
      </c>
      <c r="B49" s="279" t="str">
        <f>IF(入力!B49="","",入力!B49)</f>
        <v/>
      </c>
      <c r="C49" s="291" t="str">
        <f>IF(入力!C50="","",入力!C50&amp;"　"&amp;入力!E50)</f>
        <v/>
      </c>
      <c r="D49" s="292"/>
      <c r="E49" s="292"/>
      <c r="F49" s="292"/>
      <c r="G49" s="279" t="str">
        <f>IF(入力!G49="","",入力!G49)</f>
        <v/>
      </c>
      <c r="H49" s="279" t="str">
        <f>IF(入力!H49="","",入力!H49)</f>
        <v/>
      </c>
      <c r="I49" s="279" t="str">
        <f>IF(入力!I49="","",入力!I49)</f>
        <v/>
      </c>
      <c r="J49" s="279" t="str">
        <f>IF(入力!J49="","",入力!J49)</f>
        <v/>
      </c>
      <c r="K49" s="279" t="str">
        <f>IF(入力!K49="","",入力!K49)</f>
        <v/>
      </c>
      <c r="L49" s="279" t="str">
        <f>IF(入力!L49="","",入力!L49)</f>
        <v/>
      </c>
      <c r="M49" s="279" t="str">
        <f>IF(入力!M49="","",入力!M49)</f>
        <v/>
      </c>
      <c r="N49" s="279" t="str">
        <f>IF(入力!N49="","",入力!N49)</f>
        <v/>
      </c>
      <c r="O49" s="279" t="str">
        <f>IF(入力!O49="","",入力!O49)</f>
        <v/>
      </c>
    </row>
    <row r="50" spans="1:15" ht="15" customHeight="1">
      <c r="A50" s="279"/>
      <c r="B50" s="279"/>
      <c r="C50" s="293"/>
      <c r="D50" s="294"/>
      <c r="E50" s="294"/>
      <c r="F50" s="294"/>
      <c r="G50" s="279"/>
      <c r="H50" s="279"/>
      <c r="I50" s="279"/>
      <c r="J50" s="279"/>
      <c r="K50" s="279"/>
      <c r="L50" s="279"/>
      <c r="M50" s="279"/>
      <c r="N50" s="279"/>
      <c r="O50" s="279"/>
    </row>
    <row r="51" spans="1:15" ht="15" customHeight="1">
      <c r="A51" s="279">
        <v>14</v>
      </c>
      <c r="B51" s="279" t="str">
        <f>IF(入力!B51="","",入力!B51)</f>
        <v/>
      </c>
      <c r="C51" s="291" t="str">
        <f>IF(入力!C52="","",入力!C52&amp;"　"&amp;入力!E52)</f>
        <v/>
      </c>
      <c r="D51" s="292"/>
      <c r="E51" s="292"/>
      <c r="F51" s="292"/>
      <c r="G51" s="279" t="str">
        <f>IF(入力!G51="","",入力!G51)</f>
        <v/>
      </c>
      <c r="H51" s="279" t="str">
        <f>IF(入力!H51="","",入力!H51)</f>
        <v/>
      </c>
      <c r="I51" s="279" t="str">
        <f>IF(入力!I51="","",入力!I51)</f>
        <v/>
      </c>
      <c r="J51" s="279" t="str">
        <f>IF(入力!J51="","",入力!J51)</f>
        <v/>
      </c>
      <c r="K51" s="279" t="str">
        <f>IF(入力!K51="","",入力!K51)</f>
        <v/>
      </c>
      <c r="L51" s="279" t="str">
        <f>IF(入力!L51="","",入力!L51)</f>
        <v/>
      </c>
      <c r="M51" s="279" t="str">
        <f>IF(入力!M51="","",入力!M51)</f>
        <v/>
      </c>
      <c r="N51" s="279" t="str">
        <f>IF(入力!N51="","",入力!N51)</f>
        <v/>
      </c>
      <c r="O51" s="279" t="str">
        <f>IF(入力!O51="","",入力!O51)</f>
        <v/>
      </c>
    </row>
    <row r="52" spans="1:15" ht="15.75" customHeight="1">
      <c r="A52" s="279"/>
      <c r="B52" s="279"/>
      <c r="C52" s="293"/>
      <c r="D52" s="294"/>
      <c r="E52" s="294"/>
      <c r="F52" s="294"/>
      <c r="G52" s="279"/>
      <c r="H52" s="279"/>
      <c r="I52" s="279"/>
      <c r="J52" s="279"/>
      <c r="K52" s="279"/>
      <c r="L52" s="279"/>
      <c r="M52" s="279"/>
      <c r="N52" s="279"/>
      <c r="O52" s="279"/>
    </row>
    <row r="53" spans="1:15">
      <c r="A53" s="279"/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</row>
    <row r="54" spans="1:15">
      <c r="A54" s="279"/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showGridLines="0" view="pageBreakPreview" zoomScaleNormal="100" workbookViewId="0">
      <selection activeCell="T28" sqref="T28"/>
    </sheetView>
  </sheetViews>
  <sheetFormatPr defaultRowHeight="15"/>
  <cols>
    <col min="1" max="2" width="6.125" style="1" customWidth="1"/>
    <col min="3" max="6" width="7.375" style="1" customWidth="1"/>
    <col min="7" max="15" width="6.125" style="1" customWidth="1"/>
    <col min="16" max="22" width="6.625" style="1" customWidth="1"/>
    <col min="23" max="16384" width="9" style="1"/>
  </cols>
  <sheetData>
    <row r="1" spans="1:15" ht="28.5">
      <c r="A1" s="451" t="s">
        <v>26</v>
      </c>
      <c r="B1" s="451"/>
      <c r="C1" s="451"/>
      <c r="D1" s="451"/>
      <c r="E1" s="451"/>
      <c r="F1" s="451"/>
      <c r="G1" s="451"/>
      <c r="H1" s="451"/>
      <c r="I1" s="451"/>
      <c r="J1" s="451"/>
      <c r="K1" s="451"/>
      <c r="L1" s="451"/>
      <c r="M1" s="451"/>
      <c r="N1" s="451"/>
      <c r="O1" s="451"/>
    </row>
    <row r="2" spans="1:15" ht="14.45" customHeight="1">
      <c r="A2" s="279" t="s">
        <v>0</v>
      </c>
      <c r="B2" s="279"/>
      <c r="C2" s="282" t="str">
        <f>IF(入力!C3="","",入力!C3)</f>
        <v>SPORTS　ACADEMY　FUTURES</v>
      </c>
      <c r="D2" s="282"/>
      <c r="E2" s="282"/>
      <c r="F2" s="282"/>
      <c r="G2" s="282"/>
      <c r="H2" s="282"/>
      <c r="I2" s="282"/>
      <c r="J2" s="279" t="str">
        <f>IF(入力!J3="","",入力!J3)</f>
        <v>女子</v>
      </c>
      <c r="K2" s="279"/>
      <c r="L2" s="279"/>
      <c r="M2" s="279"/>
      <c r="N2" s="279"/>
      <c r="O2" s="279"/>
    </row>
    <row r="3" spans="1:15" ht="14.45" customHeight="1">
      <c r="A3" s="279"/>
      <c r="B3" s="279"/>
      <c r="C3" s="282"/>
      <c r="D3" s="282"/>
      <c r="E3" s="282"/>
      <c r="F3" s="282"/>
      <c r="G3" s="282"/>
      <c r="H3" s="282"/>
      <c r="I3" s="282"/>
      <c r="J3" s="279"/>
      <c r="K3" s="279"/>
      <c r="L3" s="279"/>
      <c r="M3" s="279"/>
      <c r="N3" s="279"/>
      <c r="O3" s="279"/>
    </row>
    <row r="4" spans="1:15" ht="15" customHeight="1">
      <c r="A4" s="279" t="s">
        <v>18</v>
      </c>
      <c r="B4" s="279"/>
      <c r="C4" s="283">
        <f>IF(入力!C4="","",IF(入力!C5="",入力!C4,入力!C4&amp;"　　"&amp;入力!C5))</f>
        <v>432918111</v>
      </c>
      <c r="D4" s="284"/>
      <c r="E4" s="284"/>
      <c r="F4" s="284"/>
      <c r="G4" s="284"/>
      <c r="H4" s="284"/>
      <c r="I4" s="284"/>
      <c r="J4" s="2"/>
      <c r="K4" s="2"/>
      <c r="L4" s="2"/>
      <c r="M4" s="2"/>
      <c r="N4" s="2"/>
      <c r="O4" s="3"/>
    </row>
    <row r="5" spans="1:15" ht="15" customHeight="1">
      <c r="A5" s="279"/>
      <c r="B5" s="279"/>
      <c r="C5" s="285"/>
      <c r="D5" s="286"/>
      <c r="E5" s="286"/>
      <c r="F5" s="286"/>
      <c r="G5" s="286"/>
      <c r="H5" s="286"/>
      <c r="I5" s="286"/>
      <c r="J5" s="287" t="s">
        <v>23</v>
      </c>
      <c r="K5" s="287"/>
      <c r="L5" s="287"/>
      <c r="M5" s="287"/>
      <c r="N5" s="287"/>
      <c r="O5" s="288"/>
    </row>
    <row r="6" spans="1:15" ht="12" customHeight="1">
      <c r="A6" s="279" t="s">
        <v>1</v>
      </c>
      <c r="B6" s="279"/>
      <c r="C6" s="291" t="str">
        <f>IF(入力!C8="","",入力!C8&amp;"　"&amp;入力!E8)</f>
        <v>糟谷　彩弥香</v>
      </c>
      <c r="D6" s="292"/>
      <c r="E6" s="292"/>
      <c r="F6" s="292"/>
      <c r="G6" s="280" t="s">
        <v>17</v>
      </c>
      <c r="H6" s="280"/>
      <c r="I6" s="280"/>
      <c r="J6" s="280" t="s">
        <v>14</v>
      </c>
      <c r="K6" s="280"/>
      <c r="L6" s="280"/>
      <c r="M6" s="280" t="s">
        <v>15</v>
      </c>
      <c r="N6" s="280"/>
      <c r="O6" s="280"/>
    </row>
    <row r="7" spans="1:15" ht="13.5" customHeight="1">
      <c r="A7" s="279"/>
      <c r="B7" s="279"/>
      <c r="C7" s="296"/>
      <c r="D7" s="297"/>
      <c r="E7" s="297"/>
      <c r="F7" s="297"/>
      <c r="G7" s="281">
        <f>IF(入力!G7="","",入力!G7)</f>
        <v>518084400</v>
      </c>
      <c r="H7" s="281"/>
      <c r="I7" s="281"/>
      <c r="J7" s="281" t="str">
        <f>IF(入力!J7="","",入力!J7)</f>
        <v/>
      </c>
      <c r="K7" s="281"/>
      <c r="L7" s="281"/>
      <c r="M7" s="281">
        <f>IF(入力!M7="","",入力!M7)</f>
        <v>217574</v>
      </c>
      <c r="N7" s="281"/>
      <c r="O7" s="281"/>
    </row>
    <row r="8" spans="1:15" ht="13.5" customHeight="1">
      <c r="A8" s="279"/>
      <c r="B8" s="279"/>
      <c r="C8" s="293"/>
      <c r="D8" s="294"/>
      <c r="E8" s="294"/>
      <c r="F8" s="294"/>
      <c r="G8" s="281"/>
      <c r="H8" s="281"/>
      <c r="I8" s="281"/>
      <c r="J8" s="281"/>
      <c r="K8" s="281"/>
      <c r="L8" s="281"/>
      <c r="M8" s="281"/>
      <c r="N8" s="281"/>
      <c r="O8" s="281"/>
    </row>
    <row r="9" spans="1:15" ht="14.45" customHeight="1">
      <c r="A9" s="279" t="s">
        <v>19</v>
      </c>
      <c r="B9" s="279"/>
      <c r="C9" s="291" t="str">
        <f>IF(入力!C10="","",入力!C10&amp;"　"&amp;入力!E10)</f>
        <v>椎名　夏美</v>
      </c>
      <c r="D9" s="292"/>
      <c r="E9" s="292"/>
      <c r="F9" s="292"/>
      <c r="G9" s="281">
        <f>IF(入力!G9="","",入力!G9)</f>
        <v>515132789</v>
      </c>
      <c r="H9" s="281"/>
      <c r="I9" s="281"/>
      <c r="J9" s="281" t="str">
        <f>IF(入力!J9="","",入力!J9)</f>
        <v/>
      </c>
      <c r="K9" s="281"/>
      <c r="L9" s="281"/>
      <c r="M9" s="281" t="str">
        <f>IF(入力!M9="","",入力!M9)</f>
        <v/>
      </c>
      <c r="N9" s="281"/>
      <c r="O9" s="281"/>
    </row>
    <row r="10" spans="1:15" ht="14.45" customHeight="1">
      <c r="A10" s="279"/>
      <c r="B10" s="279"/>
      <c r="C10" s="293"/>
      <c r="D10" s="294"/>
      <c r="E10" s="294"/>
      <c r="F10" s="294"/>
      <c r="G10" s="281"/>
      <c r="H10" s="281"/>
      <c r="I10" s="281"/>
      <c r="J10" s="281"/>
      <c r="K10" s="281"/>
      <c r="L10" s="281"/>
      <c r="M10" s="281"/>
      <c r="N10" s="281"/>
      <c r="O10" s="281"/>
    </row>
    <row r="11" spans="1:15" ht="14.45" customHeight="1">
      <c r="A11" s="279" t="s">
        <v>20</v>
      </c>
      <c r="B11" s="279"/>
      <c r="C11" s="291" t="str">
        <f>IF(入力!C12="","",入力!C12&amp;"　"&amp;入力!E12)</f>
        <v>菅谷　帆乃佳</v>
      </c>
      <c r="D11" s="292"/>
      <c r="E11" s="292"/>
      <c r="F11" s="292"/>
      <c r="G11" s="281">
        <f>IF(入力!G11="","",入力!G11)</f>
        <v>515132804</v>
      </c>
      <c r="H11" s="281"/>
      <c r="I11" s="281"/>
      <c r="J11" s="281" t="str">
        <f>IF(入力!J11="","",入力!J11)</f>
        <v/>
      </c>
      <c r="K11" s="281"/>
      <c r="L11" s="281"/>
      <c r="M11" s="281" t="str">
        <f>IF(入力!M11="","",入力!M11)</f>
        <v/>
      </c>
      <c r="N11" s="281"/>
      <c r="O11" s="281"/>
    </row>
    <row r="12" spans="1:15" ht="14.45" customHeight="1">
      <c r="A12" s="279"/>
      <c r="B12" s="279"/>
      <c r="C12" s="293"/>
      <c r="D12" s="294"/>
      <c r="E12" s="294"/>
      <c r="F12" s="294"/>
      <c r="G12" s="281"/>
      <c r="H12" s="281"/>
      <c r="I12" s="281"/>
      <c r="J12" s="281"/>
      <c r="K12" s="281"/>
      <c r="L12" s="281"/>
      <c r="M12" s="281"/>
      <c r="N12" s="281"/>
      <c r="O12" s="281"/>
    </row>
    <row r="13" spans="1:15" ht="15" customHeight="1">
      <c r="A13" s="279" t="s">
        <v>4</v>
      </c>
      <c r="B13" s="279"/>
      <c r="C13" s="291" t="str">
        <f>IF(入力!C14="","",入力!C14&amp;"　"&amp;入力!E14)</f>
        <v>糟谷　彩弥香</v>
      </c>
      <c r="D13" s="292"/>
      <c r="E13" s="292"/>
      <c r="F13" s="292"/>
      <c r="G13" s="133"/>
      <c r="H13" s="133"/>
      <c r="I13" s="133"/>
      <c r="J13" s="133"/>
      <c r="K13" s="133"/>
      <c r="L13" s="133"/>
      <c r="M13" s="133"/>
      <c r="N13" s="133"/>
      <c r="O13" s="133"/>
    </row>
    <row r="14" spans="1:15" ht="15" customHeight="1">
      <c r="A14" s="279"/>
      <c r="B14" s="279"/>
      <c r="C14" s="293"/>
      <c r="D14" s="294"/>
      <c r="E14" s="294"/>
      <c r="F14" s="294"/>
      <c r="G14" s="133"/>
      <c r="H14" s="133"/>
      <c r="I14" s="133"/>
      <c r="J14" s="133"/>
      <c r="K14" s="133"/>
      <c r="L14" s="133"/>
      <c r="M14" s="133"/>
      <c r="N14" s="133"/>
      <c r="O14" s="133"/>
    </row>
    <row r="15" spans="1:15" ht="15" customHeight="1">
      <c r="A15" s="279" t="s">
        <v>5</v>
      </c>
      <c r="B15" s="279"/>
      <c r="C15" s="291" t="str">
        <f>IF(入力!C16="","",入力!C16&amp;"　"&amp;入力!E16)</f>
        <v>大場　弘樹</v>
      </c>
      <c r="D15" s="292"/>
      <c r="E15" s="292"/>
      <c r="F15" s="289" t="s">
        <v>22</v>
      </c>
      <c r="G15" s="133"/>
      <c r="H15" s="133"/>
      <c r="I15" s="133"/>
      <c r="J15" s="133"/>
      <c r="K15" s="133"/>
      <c r="L15" s="133"/>
      <c r="M15" s="133"/>
      <c r="N15" s="133"/>
      <c r="O15" s="133"/>
    </row>
    <row r="16" spans="1:15" ht="15" customHeight="1">
      <c r="A16" s="279"/>
      <c r="B16" s="279"/>
      <c r="C16" s="293"/>
      <c r="D16" s="294"/>
      <c r="E16" s="294"/>
      <c r="F16" s="290"/>
      <c r="G16" s="133"/>
      <c r="H16" s="133"/>
      <c r="I16" s="133"/>
      <c r="J16" s="133"/>
      <c r="K16" s="133"/>
      <c r="L16" s="133"/>
      <c r="M16" s="133"/>
      <c r="N16" s="133"/>
      <c r="O16" s="133"/>
    </row>
    <row r="17" spans="1:15" ht="14.45" customHeight="1">
      <c r="A17" s="279" t="s">
        <v>6</v>
      </c>
      <c r="B17" s="279"/>
      <c r="C17" s="282" t="str">
        <f>IF(入力!C17="","",入力!C17&amp;"　"&amp;入力!E17)</f>
        <v>千葉県佐倉市鏑木町1-4-14　</v>
      </c>
      <c r="D17" s="282"/>
      <c r="E17" s="282"/>
      <c r="F17" s="282"/>
      <c r="G17" s="282"/>
      <c r="H17" s="282"/>
      <c r="I17" s="282"/>
      <c r="J17" s="282"/>
      <c r="K17" s="282"/>
      <c r="L17" s="282"/>
      <c r="M17" s="282"/>
      <c r="N17" s="282"/>
      <c r="O17" s="282"/>
    </row>
    <row r="18" spans="1:15" ht="14.45" customHeight="1">
      <c r="A18" s="279"/>
      <c r="B18" s="279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</row>
    <row r="19" spans="1:15" ht="14.45" customHeight="1">
      <c r="A19" s="279" t="s">
        <v>7</v>
      </c>
      <c r="B19" s="279"/>
      <c r="C19" s="282" t="str">
        <f>IF(入力!C19="","",入力!C19&amp;"　"&amp;入力!E19)</f>
        <v>080-6664-7676　</v>
      </c>
      <c r="D19" s="282"/>
      <c r="E19" s="282"/>
      <c r="F19" s="282"/>
      <c r="G19" s="282"/>
      <c r="H19" s="282"/>
      <c r="I19" s="282"/>
      <c r="J19" s="282"/>
      <c r="K19" s="282"/>
      <c r="L19" s="282"/>
      <c r="M19" s="282"/>
      <c r="N19" s="282"/>
      <c r="O19" s="282"/>
    </row>
    <row r="20" spans="1:15" ht="14.45" customHeight="1">
      <c r="A20" s="279"/>
      <c r="B20" s="279"/>
      <c r="C20" s="282"/>
      <c r="D20" s="282"/>
      <c r="E20" s="282"/>
      <c r="F20" s="282"/>
      <c r="G20" s="282"/>
      <c r="H20" s="282"/>
      <c r="I20" s="282"/>
      <c r="J20" s="282"/>
      <c r="K20" s="282"/>
      <c r="L20" s="282"/>
      <c r="M20" s="282"/>
      <c r="N20" s="282"/>
      <c r="O20" s="282"/>
    </row>
    <row r="21" spans="1:15" ht="14.45" customHeight="1">
      <c r="A21" s="279" t="s">
        <v>8</v>
      </c>
      <c r="B21" s="279"/>
      <c r="C21" s="282" t="str">
        <f>IF(入力!C21="","",入力!C21&amp;"－"&amp;入力!E21&amp;"－"&amp;入力!G21)</f>
        <v>/80－6664－7676</v>
      </c>
      <c r="D21" s="282"/>
      <c r="E21" s="282"/>
      <c r="F21" s="282"/>
      <c r="G21" s="282"/>
      <c r="H21" s="282"/>
      <c r="I21" s="282"/>
      <c r="J21" s="282"/>
      <c r="K21" s="282"/>
      <c r="L21" s="282"/>
      <c r="M21" s="282"/>
      <c r="N21" s="282"/>
      <c r="O21" s="282"/>
    </row>
    <row r="22" spans="1:15" ht="14.45" customHeight="1">
      <c r="A22" s="279"/>
      <c r="B22" s="279"/>
      <c r="C22" s="282"/>
      <c r="D22" s="282"/>
      <c r="E22" s="282"/>
      <c r="F22" s="282"/>
      <c r="G22" s="282"/>
      <c r="H22" s="282"/>
      <c r="I22" s="282"/>
      <c r="J22" s="282"/>
      <c r="K22" s="282"/>
      <c r="L22" s="282"/>
      <c r="M22" s="282"/>
      <c r="N22" s="282"/>
      <c r="O22" s="282"/>
    </row>
    <row r="23" spans="1:15">
      <c r="A23" s="279"/>
      <c r="B23" s="279" t="s">
        <v>9</v>
      </c>
      <c r="C23" s="279" t="s">
        <v>10</v>
      </c>
      <c r="D23" s="279"/>
      <c r="E23" s="279"/>
      <c r="F23" s="279"/>
      <c r="G23" s="279" t="s">
        <v>11</v>
      </c>
      <c r="H23" s="279"/>
      <c r="I23" s="279" t="s">
        <v>12</v>
      </c>
      <c r="J23" s="279"/>
      <c r="K23" s="279"/>
      <c r="L23" s="279"/>
      <c r="M23" s="279" t="s">
        <v>21</v>
      </c>
      <c r="N23" s="279"/>
      <c r="O23" s="279"/>
    </row>
    <row r="24" spans="1:15">
      <c r="A24" s="279"/>
      <c r="B24" s="279"/>
      <c r="C24" s="279"/>
      <c r="D24" s="279"/>
      <c r="E24" s="279"/>
      <c r="F24" s="279"/>
      <c r="G24" s="279"/>
      <c r="H24" s="279"/>
      <c r="I24" s="279"/>
      <c r="J24" s="279"/>
      <c r="K24" s="279"/>
      <c r="L24" s="279"/>
      <c r="M24" s="279"/>
      <c r="N24" s="279"/>
      <c r="O24" s="279"/>
    </row>
    <row r="25" spans="1:15" ht="15" customHeight="1">
      <c r="A25" s="279">
        <v>1</v>
      </c>
      <c r="B25" s="279" t="str">
        <f>IF(入力!B25="","",入力!B25)</f>
        <v>①</v>
      </c>
      <c r="C25" s="291" t="str">
        <f>IF(入力!C26="","",入力!C26&amp;"　"&amp;入力!E26)</f>
        <v>小川　緩菜</v>
      </c>
      <c r="D25" s="292"/>
      <c r="E25" s="292"/>
      <c r="F25" s="292"/>
      <c r="G25" s="279">
        <f>IF(入力!G25="","",入力!G25)</f>
        <v>6</v>
      </c>
      <c r="H25" s="279" t="str">
        <f>IF(入力!H25="","",入力!H25)</f>
        <v/>
      </c>
      <c r="I25" s="279" t="str">
        <f>IF(入力!I25="","",入力!I25)</f>
        <v>旭市立中央小学校</v>
      </c>
      <c r="J25" s="279" t="str">
        <f>IF(入力!J25="","",入力!J25)</f>
        <v/>
      </c>
      <c r="K25" s="279" t="str">
        <f>IF(入力!K25="","",入力!K25)</f>
        <v/>
      </c>
      <c r="L25" s="279" t="str">
        <f>IF(入力!L25="","",入力!L25)</f>
        <v/>
      </c>
      <c r="M25" s="279">
        <f>IF(入力!M25="","",入力!M25)</f>
        <v>517005999</v>
      </c>
      <c r="N25" s="279" t="str">
        <f>IF(入力!N25="","",入力!N25)</f>
        <v/>
      </c>
      <c r="O25" s="279" t="str">
        <f>IF(入力!O25="","",入力!O25)</f>
        <v/>
      </c>
    </row>
    <row r="26" spans="1:15" ht="15" customHeight="1">
      <c r="A26" s="279"/>
      <c r="B26" s="279"/>
      <c r="C26" s="293"/>
      <c r="D26" s="294"/>
      <c r="E26" s="294"/>
      <c r="F26" s="294"/>
      <c r="G26" s="279"/>
      <c r="H26" s="279"/>
      <c r="I26" s="279"/>
      <c r="J26" s="279"/>
      <c r="K26" s="279"/>
      <c r="L26" s="279"/>
      <c r="M26" s="279"/>
      <c r="N26" s="279"/>
      <c r="O26" s="279"/>
    </row>
    <row r="27" spans="1:15" ht="15" customHeight="1">
      <c r="A27" s="279">
        <v>2</v>
      </c>
      <c r="B27" s="279">
        <f>IF(入力!B27="","",入力!B27)</f>
        <v>2</v>
      </c>
      <c r="C27" s="291" t="str">
        <f>IF(入力!C28="","",入力!C28&amp;"　"&amp;入力!E28)</f>
        <v>阿天坊　芽依</v>
      </c>
      <c r="D27" s="292"/>
      <c r="E27" s="292"/>
      <c r="F27" s="292"/>
      <c r="G27" s="279">
        <f>IF(入力!G27="","",入力!G27)</f>
        <v>6</v>
      </c>
      <c r="H27" s="279" t="str">
        <f>IF(入力!H27="","",入力!H27)</f>
        <v/>
      </c>
      <c r="I27" s="279" t="str">
        <f>IF(入力!I27="","",入力!I27)</f>
        <v>旭市立中央小学校</v>
      </c>
      <c r="J27" s="279" t="str">
        <f>IF(入力!J27="","",入力!J27)</f>
        <v/>
      </c>
      <c r="K27" s="279" t="str">
        <f>IF(入力!K27="","",入力!K27)</f>
        <v/>
      </c>
      <c r="L27" s="279" t="str">
        <f>IF(入力!L27="","",入力!L27)</f>
        <v/>
      </c>
      <c r="M27" s="279">
        <f>IF(入力!M27="","",入力!M27)</f>
        <v>519517365</v>
      </c>
      <c r="N27" s="279" t="str">
        <f>IF(入力!N27="","",入力!N27)</f>
        <v/>
      </c>
      <c r="O27" s="279" t="str">
        <f>IF(入力!O27="","",入力!O27)</f>
        <v/>
      </c>
    </row>
    <row r="28" spans="1:15" ht="15" customHeight="1">
      <c r="A28" s="279"/>
      <c r="B28" s="279"/>
      <c r="C28" s="293"/>
      <c r="D28" s="294"/>
      <c r="E28" s="294"/>
      <c r="F28" s="294"/>
      <c r="G28" s="279"/>
      <c r="H28" s="279"/>
      <c r="I28" s="279"/>
      <c r="J28" s="279"/>
      <c r="K28" s="279"/>
      <c r="L28" s="279"/>
      <c r="M28" s="279"/>
      <c r="N28" s="279"/>
      <c r="O28" s="279"/>
    </row>
    <row r="29" spans="1:15" ht="15" customHeight="1">
      <c r="A29" s="279">
        <v>3</v>
      </c>
      <c r="B29" s="279">
        <f>IF(入力!B29="","",入力!B29)</f>
        <v>3</v>
      </c>
      <c r="C29" s="291" t="str">
        <f>IF(入力!C30="","",入力!C30&amp;"　"&amp;入力!E30)</f>
        <v>林　南帆</v>
      </c>
      <c r="D29" s="292"/>
      <c r="E29" s="292"/>
      <c r="F29" s="292"/>
      <c r="G29" s="279">
        <f>IF(入力!G29="","",入力!G29)</f>
        <v>6</v>
      </c>
      <c r="H29" s="279" t="str">
        <f>IF(入力!H29="","",入力!H29)</f>
        <v/>
      </c>
      <c r="I29" s="279" t="str">
        <f>IF(入力!I29="","",入力!I29)</f>
        <v>旭市立富浦小学校</v>
      </c>
      <c r="J29" s="279" t="str">
        <f>IF(入力!J29="","",入力!J29)</f>
        <v/>
      </c>
      <c r="K29" s="279" t="str">
        <f>IF(入力!K29="","",入力!K29)</f>
        <v/>
      </c>
      <c r="L29" s="279" t="str">
        <f>IF(入力!L29="","",入力!L29)</f>
        <v/>
      </c>
      <c r="M29" s="279">
        <f>IF(入力!M29="","",入力!M29)</f>
        <v>517005980</v>
      </c>
      <c r="N29" s="279" t="str">
        <f>IF(入力!N29="","",入力!N29)</f>
        <v/>
      </c>
      <c r="O29" s="279" t="str">
        <f>IF(入力!O29="","",入力!O29)</f>
        <v/>
      </c>
    </row>
    <row r="30" spans="1:15" ht="15" customHeight="1">
      <c r="A30" s="279"/>
      <c r="B30" s="279"/>
      <c r="C30" s="293"/>
      <c r="D30" s="294"/>
      <c r="E30" s="294"/>
      <c r="F30" s="294"/>
      <c r="G30" s="279"/>
      <c r="H30" s="279"/>
      <c r="I30" s="279"/>
      <c r="J30" s="279"/>
      <c r="K30" s="279"/>
      <c r="L30" s="279"/>
      <c r="M30" s="279"/>
      <c r="N30" s="279"/>
      <c r="O30" s="279"/>
    </row>
    <row r="31" spans="1:15" ht="15" customHeight="1">
      <c r="A31" s="279">
        <v>4</v>
      </c>
      <c r="B31" s="279">
        <f>IF(入力!B31="","",入力!B31)</f>
        <v>4</v>
      </c>
      <c r="C31" s="291" t="str">
        <f>IF(入力!C32="","",入力!C32&amp;"　"&amp;入力!E32)</f>
        <v>高品　咲天</v>
      </c>
      <c r="D31" s="292"/>
      <c r="E31" s="292"/>
      <c r="F31" s="292"/>
      <c r="G31" s="279">
        <f>IF(入力!G31="","",入力!G31)</f>
        <v>6</v>
      </c>
      <c r="H31" s="279" t="str">
        <f>IF(入力!H31="","",入力!H31)</f>
        <v/>
      </c>
      <c r="I31" s="279" t="str">
        <f>IF(入力!I31="","",入力!I31)</f>
        <v>旭市立干潟小学校</v>
      </c>
      <c r="J31" s="279" t="str">
        <f>IF(入力!J31="","",入力!J31)</f>
        <v/>
      </c>
      <c r="K31" s="279" t="str">
        <f>IF(入力!K31="","",入力!K31)</f>
        <v/>
      </c>
      <c r="L31" s="279" t="str">
        <f>IF(入力!L31="","",入力!L31)</f>
        <v/>
      </c>
      <c r="M31" s="279">
        <f>IF(入力!M31="","",入力!M31)</f>
        <v>517005946</v>
      </c>
      <c r="N31" s="279" t="str">
        <f>IF(入力!N31="","",入力!N31)</f>
        <v/>
      </c>
      <c r="O31" s="279" t="str">
        <f>IF(入力!O31="","",入力!O31)</f>
        <v/>
      </c>
    </row>
    <row r="32" spans="1:15" ht="15" customHeight="1">
      <c r="A32" s="279"/>
      <c r="B32" s="279"/>
      <c r="C32" s="293"/>
      <c r="D32" s="294"/>
      <c r="E32" s="294"/>
      <c r="F32" s="294"/>
      <c r="G32" s="279"/>
      <c r="H32" s="279"/>
      <c r="I32" s="279"/>
      <c r="J32" s="279"/>
      <c r="K32" s="279"/>
      <c r="L32" s="279"/>
      <c r="M32" s="279"/>
      <c r="N32" s="279"/>
      <c r="O32" s="279"/>
    </row>
    <row r="33" spans="1:15" ht="15" customHeight="1">
      <c r="A33" s="279">
        <v>5</v>
      </c>
      <c r="B33" s="279">
        <f>IF(入力!B33="","",入力!B33)</f>
        <v>5</v>
      </c>
      <c r="C33" s="291" t="str">
        <f>IF(入力!C34="","",入力!C34&amp;"　"&amp;入力!E34)</f>
        <v>平野　奈津</v>
      </c>
      <c r="D33" s="292"/>
      <c r="E33" s="292"/>
      <c r="F33" s="292"/>
      <c r="G33" s="279">
        <f>IF(入力!G33="","",入力!G33)</f>
        <v>6</v>
      </c>
      <c r="H33" s="279" t="str">
        <f>IF(入力!H33="","",入力!H33)</f>
        <v/>
      </c>
      <c r="I33" s="279" t="str">
        <f>IF(入力!I33="","",入力!I33)</f>
        <v>旭市立富浦小学校</v>
      </c>
      <c r="J33" s="279" t="str">
        <f>IF(入力!J33="","",入力!J33)</f>
        <v/>
      </c>
      <c r="K33" s="279" t="str">
        <f>IF(入力!K33="","",入力!K33)</f>
        <v/>
      </c>
      <c r="L33" s="279" t="str">
        <f>IF(入力!L33="","",入力!L33)</f>
        <v/>
      </c>
      <c r="M33" s="279">
        <f>IF(入力!M33="","",入力!M33)</f>
        <v>517005978</v>
      </c>
      <c r="N33" s="279" t="str">
        <f>IF(入力!N33="","",入力!N33)</f>
        <v/>
      </c>
      <c r="O33" s="279" t="str">
        <f>IF(入力!O33="","",入力!O33)</f>
        <v/>
      </c>
    </row>
    <row r="34" spans="1:15" ht="15" customHeight="1">
      <c r="A34" s="279"/>
      <c r="B34" s="279"/>
      <c r="C34" s="293"/>
      <c r="D34" s="294"/>
      <c r="E34" s="294"/>
      <c r="F34" s="294"/>
      <c r="G34" s="279"/>
      <c r="H34" s="279"/>
      <c r="I34" s="279"/>
      <c r="J34" s="279"/>
      <c r="K34" s="279"/>
      <c r="L34" s="279"/>
      <c r="M34" s="279"/>
      <c r="N34" s="279"/>
      <c r="O34" s="279"/>
    </row>
    <row r="35" spans="1:15" ht="15" customHeight="1">
      <c r="A35" s="279">
        <v>6</v>
      </c>
      <c r="B35" s="279">
        <f>IF(入力!B35="","",入力!B35)</f>
        <v>6</v>
      </c>
      <c r="C35" s="291" t="str">
        <f>IF(入力!C36="","",入力!C36&amp;"　"&amp;入力!E36)</f>
        <v>加瀬　琴深</v>
      </c>
      <c r="D35" s="292"/>
      <c r="E35" s="292"/>
      <c r="F35" s="292"/>
      <c r="G35" s="279">
        <f>IF(入力!G35="","",入力!G35)</f>
        <v>6</v>
      </c>
      <c r="H35" s="279" t="str">
        <f>IF(入力!H35="","",入力!H35)</f>
        <v/>
      </c>
      <c r="I35" s="279" t="str">
        <f>IF(入力!I35="","",入力!I35)</f>
        <v>銚子市立豊里小学校</v>
      </c>
      <c r="J35" s="279" t="str">
        <f>IF(入力!J35="","",入力!J35)</f>
        <v/>
      </c>
      <c r="K35" s="279" t="str">
        <f>IF(入力!K35="","",入力!K35)</f>
        <v/>
      </c>
      <c r="L35" s="279" t="str">
        <f>IF(入力!L35="","",入力!L35)</f>
        <v/>
      </c>
      <c r="M35" s="279">
        <f>IF(入力!M35="","",入力!M35)</f>
        <v>517005962</v>
      </c>
      <c r="N35" s="279" t="str">
        <f>IF(入力!N35="","",入力!N35)</f>
        <v/>
      </c>
      <c r="O35" s="279" t="str">
        <f>IF(入力!O35="","",入力!O35)</f>
        <v/>
      </c>
    </row>
    <row r="36" spans="1:15" ht="15" customHeight="1">
      <c r="A36" s="279"/>
      <c r="B36" s="279"/>
      <c r="C36" s="293"/>
      <c r="D36" s="294"/>
      <c r="E36" s="294"/>
      <c r="F36" s="294"/>
      <c r="G36" s="279"/>
      <c r="H36" s="279"/>
      <c r="I36" s="279"/>
      <c r="J36" s="279"/>
      <c r="K36" s="279"/>
      <c r="L36" s="279"/>
      <c r="M36" s="279"/>
      <c r="N36" s="279"/>
      <c r="O36" s="279"/>
    </row>
    <row r="37" spans="1:15" ht="15" customHeight="1">
      <c r="A37" s="279">
        <v>7</v>
      </c>
      <c r="B37" s="279">
        <f>IF(入力!B37="","",入力!B37)</f>
        <v>7</v>
      </c>
      <c r="C37" s="291" t="str">
        <f>IF(入力!C38="","",入力!C38&amp;"　"&amp;入力!E38)</f>
        <v>西宮　まひる</v>
      </c>
      <c r="D37" s="292"/>
      <c r="E37" s="292"/>
      <c r="F37" s="292"/>
      <c r="G37" s="279">
        <f>IF(入力!G37="","",入力!G37)</f>
        <v>5</v>
      </c>
      <c r="H37" s="279" t="str">
        <f>IF(入力!H37="","",入力!H37)</f>
        <v/>
      </c>
      <c r="I37" s="279" t="str">
        <f>IF(入力!I37="","",入力!I37)</f>
        <v>旭市立富浦小学校</v>
      </c>
      <c r="J37" s="279" t="str">
        <f>IF(入力!J37="","",入力!J37)</f>
        <v/>
      </c>
      <c r="K37" s="279" t="str">
        <f>IF(入力!K37="","",入力!K37)</f>
        <v/>
      </c>
      <c r="L37" s="279" t="str">
        <f>IF(入力!L37="","",入力!L37)</f>
        <v/>
      </c>
      <c r="M37" s="279">
        <f>IF(入力!M37="","",入力!M37)</f>
        <v>519035524</v>
      </c>
      <c r="N37" s="279" t="str">
        <f>IF(入力!N37="","",入力!N37)</f>
        <v/>
      </c>
      <c r="O37" s="279" t="str">
        <f>IF(入力!O37="","",入力!O37)</f>
        <v/>
      </c>
    </row>
    <row r="38" spans="1:15" ht="15" customHeight="1">
      <c r="A38" s="279"/>
      <c r="B38" s="279"/>
      <c r="C38" s="293"/>
      <c r="D38" s="294"/>
      <c r="E38" s="294"/>
      <c r="F38" s="294"/>
      <c r="G38" s="279"/>
      <c r="H38" s="279"/>
      <c r="I38" s="279"/>
      <c r="J38" s="279"/>
      <c r="K38" s="279"/>
      <c r="L38" s="279"/>
      <c r="M38" s="279"/>
      <c r="N38" s="279"/>
      <c r="O38" s="279"/>
    </row>
    <row r="39" spans="1:15" ht="15" customHeight="1">
      <c r="A39" s="279">
        <v>8</v>
      </c>
      <c r="B39" s="279">
        <f>IF(入力!B39="","",入力!B39)</f>
        <v>8</v>
      </c>
      <c r="C39" s="291" t="str">
        <f>IF(入力!C40="","",入力!C40&amp;"　"&amp;入力!E40)</f>
        <v>堀川　希羽</v>
      </c>
      <c r="D39" s="292"/>
      <c r="E39" s="292"/>
      <c r="F39" s="292"/>
      <c r="G39" s="279">
        <f>IF(入力!G39="","",入力!G39)</f>
        <v>5</v>
      </c>
      <c r="H39" s="279" t="str">
        <f>IF(入力!H39="","",入力!H39)</f>
        <v/>
      </c>
      <c r="I39" s="279" t="str">
        <f>IF(入力!I39="","",入力!I39)</f>
        <v>旭市立萬歳小学校</v>
      </c>
      <c r="J39" s="279" t="str">
        <f>IF(入力!J39="","",入力!J39)</f>
        <v/>
      </c>
      <c r="K39" s="279" t="str">
        <f>IF(入力!K39="","",入力!K39)</f>
        <v/>
      </c>
      <c r="L39" s="279" t="str">
        <f>IF(入力!L39="","",入力!L39)</f>
        <v/>
      </c>
      <c r="M39" s="279">
        <f>IF(入力!M39="","",入力!M39)</f>
        <v>518049744</v>
      </c>
      <c r="N39" s="279" t="str">
        <f>IF(入力!N39="","",入力!N39)</f>
        <v/>
      </c>
      <c r="O39" s="279" t="str">
        <f>IF(入力!O39="","",入力!O39)</f>
        <v/>
      </c>
    </row>
    <row r="40" spans="1:15" ht="15" customHeight="1">
      <c r="A40" s="279"/>
      <c r="B40" s="279"/>
      <c r="C40" s="293"/>
      <c r="D40" s="294"/>
      <c r="E40" s="294"/>
      <c r="F40" s="294"/>
      <c r="G40" s="279"/>
      <c r="H40" s="279"/>
      <c r="I40" s="279"/>
      <c r="J40" s="279"/>
      <c r="K40" s="279"/>
      <c r="L40" s="279"/>
      <c r="M40" s="279"/>
      <c r="N40" s="279"/>
      <c r="O40" s="279"/>
    </row>
    <row r="41" spans="1:15" ht="15" customHeight="1">
      <c r="A41" s="279">
        <v>9</v>
      </c>
      <c r="B41" s="279">
        <f>IF(入力!B41="","",入力!B41)</f>
        <v>9</v>
      </c>
      <c r="C41" s="291" t="str">
        <f>IF(入力!C42="","",入力!C42&amp;"　"&amp;入力!E42)</f>
        <v>石橋　琉愛</v>
      </c>
      <c r="D41" s="292"/>
      <c r="E41" s="292"/>
      <c r="F41" s="292"/>
      <c r="G41" s="279">
        <f>IF(入力!G41="","",入力!G41)</f>
        <v>3</v>
      </c>
      <c r="H41" s="279" t="str">
        <f>IF(入力!H41="","",入力!H41)</f>
        <v/>
      </c>
      <c r="I41" s="279" t="str">
        <f>IF(入力!I41="","",入力!I41)</f>
        <v>旭市立鶴巻小学校</v>
      </c>
      <c r="J41" s="279" t="str">
        <f>IF(入力!J41="","",入力!J41)</f>
        <v/>
      </c>
      <c r="K41" s="279" t="str">
        <f>IF(入力!K41="","",入力!K41)</f>
        <v/>
      </c>
      <c r="L41" s="279" t="str">
        <f>IF(入力!L41="","",入力!L41)</f>
        <v/>
      </c>
      <c r="M41" s="279">
        <f>IF(入力!M41="","",入力!M41)</f>
        <v>518110130</v>
      </c>
      <c r="N41" s="279" t="str">
        <f>IF(入力!N41="","",入力!N41)</f>
        <v/>
      </c>
      <c r="O41" s="279" t="str">
        <f>IF(入力!O41="","",入力!O41)</f>
        <v/>
      </c>
    </row>
    <row r="42" spans="1:15" ht="15" customHeight="1">
      <c r="A42" s="279"/>
      <c r="B42" s="279"/>
      <c r="C42" s="293"/>
      <c r="D42" s="294"/>
      <c r="E42" s="294"/>
      <c r="F42" s="294"/>
      <c r="G42" s="279"/>
      <c r="H42" s="279"/>
      <c r="I42" s="279"/>
      <c r="J42" s="279"/>
      <c r="K42" s="279"/>
      <c r="L42" s="279"/>
      <c r="M42" s="279"/>
      <c r="N42" s="279"/>
      <c r="O42" s="279"/>
    </row>
    <row r="43" spans="1:15" ht="15" customHeight="1">
      <c r="A43" s="279">
        <v>10</v>
      </c>
      <c r="B43" s="279">
        <f>IF(入力!B43="","",入力!B43)</f>
        <v>10</v>
      </c>
      <c r="C43" s="291" t="str">
        <f>IF(入力!C44="","",入力!C44&amp;"　"&amp;入力!E44)</f>
        <v>加瀬　結椛</v>
      </c>
      <c r="D43" s="292"/>
      <c r="E43" s="292"/>
      <c r="F43" s="292"/>
      <c r="G43" s="279">
        <f>IF(入力!G43="","",入力!G43)</f>
        <v>3</v>
      </c>
      <c r="H43" s="279" t="str">
        <f>IF(入力!H43="","",入力!H43)</f>
        <v/>
      </c>
      <c r="I43" s="279" t="str">
        <f>IF(入力!I43="","",入力!I43)</f>
        <v>銚子市立豊里小学校</v>
      </c>
      <c r="J43" s="279" t="str">
        <f>IF(入力!J43="","",入力!J43)</f>
        <v/>
      </c>
      <c r="K43" s="279" t="str">
        <f>IF(入力!K43="","",入力!K43)</f>
        <v/>
      </c>
      <c r="L43" s="279" t="str">
        <f>IF(入力!L43="","",入力!L43)</f>
        <v/>
      </c>
      <c r="M43" s="279">
        <f>IF(入力!M43="","",入力!M43)</f>
        <v>518110239</v>
      </c>
      <c r="N43" s="279" t="str">
        <f>IF(入力!N43="","",入力!N43)</f>
        <v/>
      </c>
      <c r="O43" s="279" t="str">
        <f>IF(入力!O43="","",入力!O43)</f>
        <v/>
      </c>
    </row>
    <row r="44" spans="1:15" ht="15" customHeight="1">
      <c r="A44" s="279"/>
      <c r="B44" s="279"/>
      <c r="C44" s="293"/>
      <c r="D44" s="294"/>
      <c r="E44" s="294"/>
      <c r="F44" s="294"/>
      <c r="G44" s="279"/>
      <c r="H44" s="279"/>
      <c r="I44" s="279"/>
      <c r="J44" s="279"/>
      <c r="K44" s="279"/>
      <c r="L44" s="279"/>
      <c r="M44" s="279"/>
      <c r="N44" s="279"/>
      <c r="O44" s="279"/>
    </row>
    <row r="45" spans="1:15" ht="15" customHeight="1">
      <c r="A45" s="279">
        <v>11</v>
      </c>
      <c r="B45" s="279">
        <f>IF(入力!B45="","",入力!B45)</f>
        <v>11</v>
      </c>
      <c r="C45" s="291" t="str">
        <f>IF(入力!C46="","",入力!C46&amp;"　"&amp;入力!E46)</f>
        <v>石橋　璃乙</v>
      </c>
      <c r="D45" s="292"/>
      <c r="E45" s="292"/>
      <c r="F45" s="292"/>
      <c r="G45" s="279">
        <f>IF(入力!G45="","",入力!G45)</f>
        <v>2</v>
      </c>
      <c r="H45" s="279" t="str">
        <f>IF(入力!H45="","",入力!H45)</f>
        <v/>
      </c>
      <c r="I45" s="279" t="str">
        <f>IF(入力!I45="","",入力!I45)</f>
        <v>旭市立鶴巻小学校</v>
      </c>
      <c r="J45" s="279" t="str">
        <f>IF(入力!J45="","",入力!J45)</f>
        <v/>
      </c>
      <c r="K45" s="279" t="str">
        <f>IF(入力!K45="","",入力!K45)</f>
        <v/>
      </c>
      <c r="L45" s="279" t="str">
        <f>IF(入力!L45="","",入力!L45)</f>
        <v/>
      </c>
      <c r="M45" s="279">
        <f>IF(入力!M45="","",入力!M45)</f>
        <v>518110147</v>
      </c>
      <c r="N45" s="279" t="str">
        <f>IF(入力!N45="","",入力!N45)</f>
        <v/>
      </c>
      <c r="O45" s="279" t="str">
        <f>IF(入力!O45="","",入力!O45)</f>
        <v/>
      </c>
    </row>
    <row r="46" spans="1:15" ht="15" customHeight="1">
      <c r="A46" s="279"/>
      <c r="B46" s="279"/>
      <c r="C46" s="293"/>
      <c r="D46" s="294"/>
      <c r="E46" s="294"/>
      <c r="F46" s="294"/>
      <c r="G46" s="279"/>
      <c r="H46" s="279"/>
      <c r="I46" s="279"/>
      <c r="J46" s="279"/>
      <c r="K46" s="279"/>
      <c r="L46" s="279"/>
      <c r="M46" s="279"/>
      <c r="N46" s="279"/>
      <c r="O46" s="279"/>
    </row>
    <row r="47" spans="1:15" ht="15" customHeight="1">
      <c r="A47" s="279">
        <v>12</v>
      </c>
      <c r="B47" s="279">
        <f>IF(入力!B47="","",入力!B47)</f>
        <v>12</v>
      </c>
      <c r="C47" s="291" t="str">
        <f>IF(入力!C48="","",入力!C48&amp;"　"&amp;入力!E48)</f>
        <v>石川　結愛</v>
      </c>
      <c r="D47" s="292"/>
      <c r="E47" s="292"/>
      <c r="F47" s="292"/>
      <c r="G47" s="279">
        <f>IF(入力!G47="","",入力!G47)</f>
        <v>4</v>
      </c>
      <c r="H47" s="279" t="str">
        <f>IF(入力!H47="","",入力!H47)</f>
        <v/>
      </c>
      <c r="I47" s="279" t="str">
        <f>IF(入力!I47="","",入力!I47)</f>
        <v>旭市立古城小学校</v>
      </c>
      <c r="J47" s="279" t="str">
        <f>IF(入力!J47="","",入力!J47)</f>
        <v/>
      </c>
      <c r="K47" s="279" t="str">
        <f>IF(入力!K47="","",入力!K47)</f>
        <v/>
      </c>
      <c r="L47" s="279" t="str">
        <f>IF(入力!L47="","",入力!L47)</f>
        <v/>
      </c>
      <c r="M47" s="279">
        <f>IF(入力!M47="","",入力!M47)</f>
        <v>518802509</v>
      </c>
      <c r="N47" s="279" t="str">
        <f>IF(入力!N47="","",入力!N47)</f>
        <v/>
      </c>
      <c r="O47" s="279" t="str">
        <f>IF(入力!O47="","",入力!O47)</f>
        <v/>
      </c>
    </row>
    <row r="48" spans="1:15" ht="15" customHeight="1">
      <c r="A48" s="279"/>
      <c r="B48" s="279"/>
      <c r="C48" s="293"/>
      <c r="D48" s="294"/>
      <c r="E48" s="294"/>
      <c r="F48" s="294"/>
      <c r="G48" s="279"/>
      <c r="H48" s="279"/>
      <c r="I48" s="279"/>
      <c r="J48" s="279"/>
      <c r="K48" s="279"/>
      <c r="L48" s="279"/>
      <c r="M48" s="279"/>
      <c r="N48" s="279"/>
      <c r="O48" s="279"/>
    </row>
    <row r="49" spans="1:15" ht="15" customHeight="1">
      <c r="A49" s="279">
        <v>13</v>
      </c>
      <c r="B49" s="279" t="str">
        <f>IF(入力!B49="","",入力!B49)</f>
        <v/>
      </c>
      <c r="C49" s="291" t="str">
        <f>IF(入力!C50="","",入力!C50&amp;"　"&amp;入力!E50)</f>
        <v/>
      </c>
      <c r="D49" s="292"/>
      <c r="E49" s="292"/>
      <c r="F49" s="292"/>
      <c r="G49" s="279" t="str">
        <f>IF(入力!G49="","",入力!G49)</f>
        <v/>
      </c>
      <c r="H49" s="279" t="str">
        <f>IF(入力!H49="","",入力!H49)</f>
        <v/>
      </c>
      <c r="I49" s="279" t="str">
        <f>IF(入力!I49="","",入力!I49)</f>
        <v/>
      </c>
      <c r="J49" s="279" t="str">
        <f>IF(入力!J49="","",入力!J49)</f>
        <v/>
      </c>
      <c r="K49" s="279" t="str">
        <f>IF(入力!K49="","",入力!K49)</f>
        <v/>
      </c>
      <c r="L49" s="279" t="str">
        <f>IF(入力!L49="","",入力!L49)</f>
        <v/>
      </c>
      <c r="M49" s="279" t="str">
        <f>IF(入力!M49="","",入力!M49)</f>
        <v/>
      </c>
      <c r="N49" s="279" t="str">
        <f>IF(入力!N49="","",入力!N49)</f>
        <v/>
      </c>
      <c r="O49" s="279" t="str">
        <f>IF(入力!O49="","",入力!O49)</f>
        <v/>
      </c>
    </row>
    <row r="50" spans="1:15" ht="15" customHeight="1">
      <c r="A50" s="279"/>
      <c r="B50" s="279"/>
      <c r="C50" s="293"/>
      <c r="D50" s="294"/>
      <c r="E50" s="294"/>
      <c r="F50" s="294"/>
      <c r="G50" s="279"/>
      <c r="H50" s="279"/>
      <c r="I50" s="279"/>
      <c r="J50" s="279"/>
      <c r="K50" s="279"/>
      <c r="L50" s="279"/>
      <c r="M50" s="279"/>
      <c r="N50" s="279"/>
      <c r="O50" s="279"/>
    </row>
    <row r="51" spans="1:15" ht="15" customHeight="1">
      <c r="A51" s="279">
        <v>14</v>
      </c>
      <c r="B51" s="279" t="str">
        <f>IF(入力!B51="","",入力!B51)</f>
        <v/>
      </c>
      <c r="C51" s="291" t="str">
        <f>IF(入力!C52="","",入力!C52&amp;"　"&amp;入力!E52)</f>
        <v/>
      </c>
      <c r="D51" s="292"/>
      <c r="E51" s="292"/>
      <c r="F51" s="292"/>
      <c r="G51" s="279" t="str">
        <f>IF(入力!G51="","",入力!G51)</f>
        <v/>
      </c>
      <c r="H51" s="279" t="str">
        <f>IF(入力!H51="","",入力!H51)</f>
        <v/>
      </c>
      <c r="I51" s="279" t="str">
        <f>IF(入力!I51="","",入力!I51)</f>
        <v/>
      </c>
      <c r="J51" s="279" t="str">
        <f>IF(入力!J51="","",入力!J51)</f>
        <v/>
      </c>
      <c r="K51" s="279" t="str">
        <f>IF(入力!K51="","",入力!K51)</f>
        <v/>
      </c>
      <c r="L51" s="279" t="str">
        <f>IF(入力!L51="","",入力!L51)</f>
        <v/>
      </c>
      <c r="M51" s="279" t="str">
        <f>IF(入力!M51="","",入力!M51)</f>
        <v/>
      </c>
      <c r="N51" s="279" t="str">
        <f>IF(入力!N51="","",入力!N51)</f>
        <v/>
      </c>
      <c r="O51" s="279" t="str">
        <f>IF(入力!O51="","",入力!O51)</f>
        <v/>
      </c>
    </row>
    <row r="52" spans="1:15" ht="15.75" customHeight="1">
      <c r="A52" s="279"/>
      <c r="B52" s="279"/>
      <c r="C52" s="293"/>
      <c r="D52" s="294"/>
      <c r="E52" s="294"/>
      <c r="F52" s="294"/>
      <c r="G52" s="279"/>
      <c r="H52" s="279"/>
      <c r="I52" s="279"/>
      <c r="J52" s="279"/>
      <c r="K52" s="279"/>
      <c r="L52" s="279"/>
      <c r="M52" s="279"/>
      <c r="N52" s="279"/>
      <c r="O52" s="279"/>
    </row>
    <row r="53" spans="1:15">
      <c r="A53" s="279"/>
      <c r="B53" s="279"/>
      <c r="C53" s="279"/>
      <c r="D53" s="279"/>
      <c r="E53" s="279"/>
      <c r="F53" s="279"/>
      <c r="G53" s="279"/>
      <c r="H53" s="279"/>
      <c r="I53" s="279"/>
      <c r="J53" s="279"/>
      <c r="K53" s="279"/>
      <c r="L53" s="279"/>
      <c r="M53" s="279"/>
      <c r="N53" s="279"/>
      <c r="O53" s="279"/>
    </row>
    <row r="54" spans="1:15">
      <c r="A54" s="279"/>
      <c r="B54" s="279"/>
      <c r="C54" s="279"/>
      <c r="D54" s="279"/>
      <c r="E54" s="279"/>
      <c r="F54" s="279"/>
      <c r="G54" s="279"/>
      <c r="H54" s="279"/>
      <c r="I54" s="279"/>
      <c r="J54" s="279"/>
      <c r="K54" s="279"/>
      <c r="L54" s="279"/>
      <c r="M54" s="279"/>
      <c r="N54" s="279"/>
      <c r="O54" s="279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AO352"/>
  <sheetViews>
    <sheetView workbookViewId="0">
      <selection activeCell="K14" sqref="K14"/>
    </sheetView>
  </sheetViews>
  <sheetFormatPr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52" t="s">
        <v>80</v>
      </c>
      <c r="B1" s="45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52"/>
      <c r="B2" s="45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53" t="s">
        <v>87</v>
      </c>
      <c r="B4" s="454"/>
      <c r="C4" s="454"/>
      <c r="D4" s="454"/>
      <c r="E4" s="454"/>
      <c r="F4" s="454"/>
      <c r="G4" s="455"/>
      <c r="H4" s="25" t="s">
        <v>88</v>
      </c>
      <c r="I4" s="25" t="s">
        <v>89</v>
      </c>
      <c r="J4" s="456" t="s">
        <v>138</v>
      </c>
      <c r="K4" s="454"/>
      <c r="L4" s="454"/>
      <c r="M4" s="454"/>
      <c r="N4" s="454"/>
      <c r="O4" s="454"/>
      <c r="P4" s="454"/>
      <c r="Q4" s="455"/>
    </row>
    <row r="5" spans="1:41" ht="72" customHeight="1" thickBot="1">
      <c r="A5" s="457"/>
      <c r="B5" s="458"/>
      <c r="C5" s="458"/>
      <c r="D5" s="458"/>
      <c r="E5" s="458"/>
      <c r="F5" s="458"/>
      <c r="G5" s="459"/>
      <c r="H5" s="29" t="str">
        <f>IF(入力!J3="","",入力!J3)</f>
        <v>女子</v>
      </c>
      <c r="I5" s="29">
        <f>入力!Y25</f>
        <v>12</v>
      </c>
      <c r="J5" s="460" t="str">
        <f>IF(入力!A55="","",入力!A55)</f>
        <v>最後の県大会、チーム一丸のとなり全力で戦います。私達を応援してくれる全ての方に感謝して、最後まで諦めずにボール追いかけ、目標であるベスト8に向かって頑張ります！！</v>
      </c>
      <c r="K5" s="461"/>
      <c r="L5" s="461"/>
      <c r="M5" s="461"/>
      <c r="N5" s="461"/>
      <c r="O5" s="461"/>
      <c r="P5" s="461"/>
      <c r="Q5" s="46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22017</v>
      </c>
      <c r="B7" s="33" t="str">
        <f>IF(入力!C3="","",入力!C3)</f>
        <v>SPORTS　ACADEMY　FUTURES</v>
      </c>
      <c r="C7" s="33" t="str">
        <f>IF(入力!C2="","",入力!C2)</f>
        <v>スポーツ　アカデミー　フューチャーズ　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総武本</v>
      </c>
      <c r="S7" s="33" t="str">
        <f>IF(入力!AE5="","",入力!AE5)</f>
        <v>旭</v>
      </c>
      <c r="T7" s="33"/>
      <c r="U7" s="33">
        <f>IF(入力!C4="","",入力!C4)</f>
        <v>432918111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糟谷</v>
      </c>
      <c r="D16" s="33" t="str">
        <f>IF(入力!E8="","",入力!E8)</f>
        <v>彩弥香</v>
      </c>
      <c r="E16" s="33" t="str">
        <f>IF(入力!C7="","",入力!C7)</f>
        <v>カスヤ</v>
      </c>
      <c r="F16" s="33" t="str">
        <f>IF(入力!E7="","",入力!E7)</f>
        <v>サヤカ</v>
      </c>
      <c r="G16" s="33">
        <f>IF(入力!G7="","",入力!G7)</f>
        <v>518084400</v>
      </c>
      <c r="H16" s="33" t="str">
        <f>IF(入力!J7="","",入力!J7)</f>
        <v/>
      </c>
      <c r="I16" s="33">
        <f>IF(入力!M7="","",入力!M7)</f>
        <v>217574</v>
      </c>
      <c r="J16" s="33"/>
      <c r="K16" s="33"/>
      <c r="L16" s="33">
        <f>IF(入力!AT7="","",入力!AT7)</f>
        <v>31</v>
      </c>
      <c r="M16" s="33"/>
      <c r="N16" s="33"/>
      <c r="O16" s="33"/>
      <c r="P16" s="33"/>
      <c r="Q16" s="33"/>
      <c r="R16" s="33" t="str">
        <f>IF(入力!R7="","",入力!R7)</f>
        <v>288</v>
      </c>
      <c r="S16" s="33" t="str">
        <f>IF(入力!W7="","",入力!W7)</f>
        <v>0855</v>
      </c>
      <c r="T16" s="33" t="str">
        <f>IF(入力!P8="","",入力!P8)</f>
        <v>千葉県銚子市猿田町6919-75</v>
      </c>
      <c r="U16" s="33" t="str">
        <f>IF(入力!AL7="","",入力!AL7)</f>
        <v>080</v>
      </c>
      <c r="V16" s="33" t="str">
        <f>IF(入力!AK8="","",入力!AK8)</f>
        <v>1036</v>
      </c>
      <c r="W16" s="33" t="str">
        <f>IF(入力!AP8="","",入力!AP8)</f>
        <v>4043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椎名</v>
      </c>
      <c r="D17" s="33" t="str">
        <f>IF(入力!E10="","",入力!E10)</f>
        <v>夏美</v>
      </c>
      <c r="E17" s="33" t="str">
        <f>IF(入力!C9="","",入力!C9)</f>
        <v>シイナ</v>
      </c>
      <c r="F17" s="33" t="str">
        <f>IF(入力!E9="","",入力!E9)</f>
        <v>ナツミ</v>
      </c>
      <c r="G17" s="33">
        <f>IF(入力!G9="","",入力!G9)</f>
        <v>515132789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16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2612</v>
      </c>
      <c r="T17" s="33" t="str">
        <f>IF(入力!P10="","",入力!P10)</f>
        <v>千葉県旭市蛇園3230-7</v>
      </c>
      <c r="U17" s="33" t="str">
        <f>IF(入力!AL9="","",入力!AL9)</f>
        <v>070</v>
      </c>
      <c r="V17" s="33" t="str">
        <f>IF(入力!AK10="","",入力!AK10)</f>
        <v>3836</v>
      </c>
      <c r="W17" s="33" t="str">
        <f>IF(入力!AP10="","",入力!AP10)</f>
        <v>5013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菅谷</v>
      </c>
      <c r="D20" s="33" t="str">
        <f>IF(入力!E12="","",入力!E12)</f>
        <v>帆乃佳</v>
      </c>
      <c r="E20" s="33" t="str">
        <f>IF(入力!C11="","",入力!C11)</f>
        <v>スガヤ</v>
      </c>
      <c r="F20" s="33" t="str">
        <f>IF(入力!E11="","",入力!E11)</f>
        <v>ホノカ</v>
      </c>
      <c r="G20" s="33">
        <f>IF(入力!G11="","",入力!G11)</f>
        <v>515132804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15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2613</v>
      </c>
      <c r="T20" s="33" t="str">
        <f>IF(入力!P12="","",入力!P12)</f>
        <v>千葉県旭市後草2130-2</v>
      </c>
      <c r="U20" s="33" t="str">
        <f>IF(入力!AL11="","",入力!AL11)</f>
        <v>080</v>
      </c>
      <c r="V20" s="33" t="str">
        <f>IF(入力!AK12="","",入力!AK12)</f>
        <v>4630</v>
      </c>
      <c r="W20" s="33" t="str">
        <f>IF(入力!AP12="","",入力!AP12)</f>
        <v>0075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大場</v>
      </c>
      <c r="D22" s="33" t="str">
        <f>IF(入力!E16="","",入力!E16)</f>
        <v>弘樹</v>
      </c>
      <c r="E22" s="33" t="str">
        <f>IF(入力!C15="","",入力!C15)</f>
        <v>オオバ</v>
      </c>
      <c r="F22" s="33" t="str">
        <f>IF(入力!E15="","",入力!E15)</f>
        <v>ヒロキ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/80</v>
      </c>
      <c r="O22" s="33">
        <f>IF(入力!E21="","",入力!E21)</f>
        <v>6664</v>
      </c>
      <c r="P22" s="33">
        <f>IF(入力!G21="","",入力!G21)</f>
        <v>7676</v>
      </c>
      <c r="Q22" s="33"/>
      <c r="R22" s="33" t="str">
        <f>IF(入力!R15="","",入力!R15)</f>
        <v>285</v>
      </c>
      <c r="S22" s="33" t="str">
        <f>IF(入力!W15="","",入力!W15)</f>
        <v>0025</v>
      </c>
      <c r="T22" s="33" t="str">
        <f>IF(入力!P16="","",入力!P16)</f>
        <v>千葉県佐倉市鏑木町1-4-14</v>
      </c>
      <c r="U22" s="33" t="str">
        <f>IF(入力!AL15="","",入力!AL15)</f>
        <v>080</v>
      </c>
      <c r="V22" s="33" t="str">
        <f>IF(入力!AK16="","",入力!AK16)</f>
        <v>6664</v>
      </c>
      <c r="W22" s="33" t="str">
        <f>IF(入力!AP16="","",入力!AP16)</f>
        <v>7676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糟谷</v>
      </c>
      <c r="D23" s="33" t="str">
        <f>IF(入力!$E$14="","",入力!$E$14)</f>
        <v>彩弥香</v>
      </c>
      <c r="E23" s="33" t="str">
        <f>IF(入力!$C$13="","",入力!$C$13)</f>
        <v>カスヤ</v>
      </c>
      <c r="F23" s="33" t="str">
        <f>IF(入力!$E$13="","",入力!$E$13)</f>
        <v>サヤカ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小川</v>
      </c>
      <c r="D24" s="75" t="str">
        <f>VLOOKUP($B$51,$A$53:$F$352,4)</f>
        <v>緩菜</v>
      </c>
      <c r="E24" s="75" t="str">
        <f>VLOOKUP($B$51,$A$53:$F$352,5)</f>
        <v>オガワ</v>
      </c>
      <c r="F24" s="75" t="str">
        <f>VLOOKUP($B$51,$A$53:$F$352,6)</f>
        <v>カンナ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小川</v>
      </c>
      <c r="D53" s="33" t="str">
        <f>IF(入力!E26="","",入力!E26)</f>
        <v>緩菜</v>
      </c>
      <c r="E53" s="33" t="str">
        <f>IF(入力!C25="","",入力!C25)</f>
        <v>オガワ</v>
      </c>
      <c r="F53" s="33" t="str">
        <f>IF(入力!E25="","",入力!E25)</f>
        <v>カンナ</v>
      </c>
      <c r="G53" s="33">
        <f>IF(入力!M25="","",入力!M25)</f>
        <v>517005999</v>
      </c>
      <c r="H53" s="33" t="str">
        <f>IF(入力!I25="","",入力!I25)</f>
        <v>旭市立中央小学校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阿天坊</v>
      </c>
      <c r="D54" s="33" t="str">
        <f>IF(入力!E28="","",入力!E28)</f>
        <v>芽依</v>
      </c>
      <c r="E54" s="33" t="str">
        <f>IF(入力!C27="","",入力!C27)</f>
        <v>アテンボウ</v>
      </c>
      <c r="F54" s="33" t="str">
        <f>IF(入力!E27="","",入力!E27)</f>
        <v>メイ</v>
      </c>
      <c r="G54" s="33">
        <f>IF(入力!M27="","",入力!M27)</f>
        <v>519517365</v>
      </c>
      <c r="H54" s="33" t="str">
        <f>IF(入力!I27="","",入力!I27)</f>
        <v>旭市立中央小学校</v>
      </c>
      <c r="I54" s="33">
        <f>IF(入力!G27="","",入力!G27)</f>
        <v>6</v>
      </c>
      <c r="J54" s="33">
        <f>IF(入力!P27="","",入力!P27)</f>
        <v>161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林</v>
      </c>
      <c r="D55" s="33" t="str">
        <f>IF(入力!E30="","",入力!E30)</f>
        <v>南帆</v>
      </c>
      <c r="E55" s="33" t="str">
        <f>IF(入力!C29="","",入力!C29)</f>
        <v>ハヤシ</v>
      </c>
      <c r="F55" s="33" t="str">
        <f>IF(入力!E29="","",入力!E29)</f>
        <v>ナホ</v>
      </c>
      <c r="G55" s="33">
        <f>IF(入力!M29="","",入力!M29)</f>
        <v>517005980</v>
      </c>
      <c r="H55" s="33" t="str">
        <f>IF(入力!I29="","",入力!I29)</f>
        <v>旭市立富浦小学校</v>
      </c>
      <c r="I55" s="33">
        <f>IF(入力!G29="","",入力!G29)</f>
        <v>6</v>
      </c>
      <c r="J55" s="33">
        <f>IF(入力!P29="","",入力!P29)</f>
        <v>153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高品</v>
      </c>
      <c r="D56" s="33" t="str">
        <f>IF(入力!E32="","",入力!E32)</f>
        <v>咲天</v>
      </c>
      <c r="E56" s="33" t="str">
        <f>IF(入力!C31="","",入力!C31)</f>
        <v>タカシナ</v>
      </c>
      <c r="F56" s="33" t="str">
        <f>IF(入力!E31="","",入力!E31)</f>
        <v>ソラ</v>
      </c>
      <c r="G56" s="33">
        <f>IF(入力!M31="","",入力!M31)</f>
        <v>517005946</v>
      </c>
      <c r="H56" s="33" t="str">
        <f>IF(入力!I31="","",入力!I31)</f>
        <v>旭市立干潟小学校</v>
      </c>
      <c r="I56" s="33">
        <f>IF(入力!G31="","",入力!G31)</f>
        <v>6</v>
      </c>
      <c r="J56" s="33">
        <f>IF(入力!P31="","",入力!P31)</f>
        <v>163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平野</v>
      </c>
      <c r="D57" s="33" t="str">
        <f>IF(入力!E34="","",入力!E34)</f>
        <v>奈津</v>
      </c>
      <c r="E57" s="33" t="str">
        <f>IF(入力!C33="","",入力!C33)</f>
        <v>ヒラノ</v>
      </c>
      <c r="F57" s="33" t="str">
        <f>IF(入力!E33="","",入力!E33)</f>
        <v>ナツ</v>
      </c>
      <c r="G57" s="33">
        <f>IF(入力!M33="","",入力!M33)</f>
        <v>517005978</v>
      </c>
      <c r="H57" s="33" t="str">
        <f>IF(入力!I33="","",入力!I33)</f>
        <v>旭市立富浦小学校</v>
      </c>
      <c r="I57" s="33">
        <f>IF(入力!G33="","",入力!G33)</f>
        <v>6</v>
      </c>
      <c r="J57" s="33">
        <f>IF(入力!P33="","",入力!P33)</f>
        <v>141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加瀬</v>
      </c>
      <c r="D58" s="33" t="str">
        <f>IF(入力!E36="","",入力!E36)</f>
        <v>琴深</v>
      </c>
      <c r="E58" s="33" t="str">
        <f>IF(入力!C35="","",入力!C35)</f>
        <v>カセ</v>
      </c>
      <c r="F58" s="33" t="str">
        <f>IF(入力!E35="","",入力!E35)</f>
        <v>コトミ</v>
      </c>
      <c r="G58" s="33">
        <f>IF(入力!M35="","",入力!M35)</f>
        <v>517005962</v>
      </c>
      <c r="H58" s="33" t="str">
        <f>IF(入力!I35="","",入力!I35)</f>
        <v>銚子市立豊里小学校</v>
      </c>
      <c r="I58" s="33">
        <f>IF(入力!G35="","",入力!G35)</f>
        <v>6</v>
      </c>
      <c r="J58" s="33">
        <f>IF(入力!P35="","",入力!P35)</f>
        <v>152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西宮</v>
      </c>
      <c r="D59" s="33" t="str">
        <f>IF(入力!E38="","",入力!E38)</f>
        <v>まひる</v>
      </c>
      <c r="E59" s="33" t="str">
        <f>IF(入力!C37="","",入力!C37)</f>
        <v>ニシミヤ</v>
      </c>
      <c r="F59" s="33" t="str">
        <f>IF(入力!E37="","",入力!E37)</f>
        <v>マヒル</v>
      </c>
      <c r="G59" s="33">
        <f>IF(入力!M37="","",入力!M37)</f>
        <v>519035524</v>
      </c>
      <c r="H59" s="33" t="str">
        <f>IF(入力!I37="","",入力!I37)</f>
        <v>旭市立富浦小学校</v>
      </c>
      <c r="I59" s="33">
        <f>IF(入力!G37="","",入力!G37)</f>
        <v>5</v>
      </c>
      <c r="J59" s="33">
        <f>IF(入力!P37="","",入力!P37)</f>
        <v>148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堀川</v>
      </c>
      <c r="D60" s="33" t="str">
        <f>IF(入力!E40="","",入力!E40)</f>
        <v>希羽</v>
      </c>
      <c r="E60" s="33" t="str">
        <f>IF(入力!C39="","",入力!C39)</f>
        <v>ホリカワ</v>
      </c>
      <c r="F60" s="33" t="str">
        <f>IF(入力!E39="","",入力!E39)</f>
        <v>ノア</v>
      </c>
      <c r="G60" s="33">
        <f>IF(入力!M39="","",入力!M39)</f>
        <v>518049744</v>
      </c>
      <c r="H60" s="33" t="str">
        <f>IF(入力!I39="","",入力!I39)</f>
        <v>旭市立萬歳小学校</v>
      </c>
      <c r="I60" s="33">
        <f>IF(入力!G39="","",入力!G39)</f>
        <v>5</v>
      </c>
      <c r="J60" s="33">
        <f>IF(入力!P39="","",入力!P39)</f>
        <v>152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石橋</v>
      </c>
      <c r="D61" s="33" t="str">
        <f>IF(入力!E42="","",入力!E42)</f>
        <v>琉愛</v>
      </c>
      <c r="E61" s="33" t="str">
        <f>IF(入力!C41="","",入力!C41)</f>
        <v>イシバシ</v>
      </c>
      <c r="F61" s="33" t="str">
        <f>IF(入力!E41="","",入力!E41)</f>
        <v>ルナ</v>
      </c>
      <c r="G61" s="33">
        <f>IF(入力!M41="","",入力!M41)</f>
        <v>518110130</v>
      </c>
      <c r="H61" s="33" t="str">
        <f>IF(入力!I41="","",入力!I41)</f>
        <v>旭市立鶴巻小学校</v>
      </c>
      <c r="I61" s="33">
        <f>IF(入力!G41="","",入力!G41)</f>
        <v>3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加瀬</v>
      </c>
      <c r="D62" s="33" t="str">
        <f>IF(入力!E44="","",入力!E44)</f>
        <v>結椛</v>
      </c>
      <c r="E62" s="33" t="str">
        <f>IF(入力!C43="","",入力!C43)</f>
        <v>カセ</v>
      </c>
      <c r="F62" s="33" t="str">
        <f>IF(入力!E43="","",入力!E43)</f>
        <v>ユウカ</v>
      </c>
      <c r="G62" s="33">
        <f>IF(入力!M43="","",入力!M43)</f>
        <v>518110239</v>
      </c>
      <c r="H62" s="33" t="str">
        <f>IF(入力!I43="","",入力!I43)</f>
        <v>銚子市立豊里小学校</v>
      </c>
      <c r="I62" s="33">
        <f>IF(入力!G43="","",入力!G43)</f>
        <v>3</v>
      </c>
      <c r="J62" s="33">
        <f>IF(入力!P43="","",入力!P43)</f>
        <v>130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石橋</v>
      </c>
      <c r="D63" s="33" t="str">
        <f>IF(入力!E46="","",入力!E46)</f>
        <v>璃乙</v>
      </c>
      <c r="E63" s="33" t="str">
        <f>IF(入力!C45="","",入力!C45)</f>
        <v>イシバシ</v>
      </c>
      <c r="F63" s="33" t="str">
        <f>IF(入力!E45="","",入力!E45)</f>
        <v>リオ</v>
      </c>
      <c r="G63" s="33">
        <f>IF(入力!M45="","",入力!M45)</f>
        <v>518110147</v>
      </c>
      <c r="H63" s="33" t="str">
        <f>IF(入力!I45="","",入力!I45)</f>
        <v>旭市立鶴巻小学校</v>
      </c>
      <c r="I63" s="33">
        <f>IF(入力!G45="","",入力!G45)</f>
        <v>2</v>
      </c>
      <c r="J63" s="33">
        <f>IF(入力!P45="","",入力!P45)</f>
        <v>128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石川</v>
      </c>
      <c r="D64" s="33" t="str">
        <f>IF(入力!E48="","",入力!E48)</f>
        <v>結愛</v>
      </c>
      <c r="E64" s="33" t="str">
        <f>IF(入力!C47="","",入力!C47)</f>
        <v>イシカワ</v>
      </c>
      <c r="F64" s="33" t="str">
        <f>IF(入力!E47="","",入力!E47)</f>
        <v>ユア</v>
      </c>
      <c r="G64" s="33">
        <f>IF(入力!M47="","",入力!M47)</f>
        <v>518802509</v>
      </c>
      <c r="H64" s="33" t="str">
        <f>IF(入力!I47="","",入力!I47)</f>
        <v>旭市立古城小学校</v>
      </c>
      <c r="I64" s="33">
        <f>IF(入力!G47="","",入力!G47)</f>
        <v>4</v>
      </c>
      <c r="J64" s="33">
        <f>IF(入力!P47="","",入力!P47)</f>
        <v>135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at992e</cp:lastModifiedBy>
  <cp:lastPrinted>2016-05-09T15:17:35Z</cp:lastPrinted>
  <dcterms:created xsi:type="dcterms:W3CDTF">2014-04-05T09:56:00Z</dcterms:created>
  <dcterms:modified xsi:type="dcterms:W3CDTF">2019-09-17T07:16:51Z</dcterms:modified>
</cp:coreProperties>
</file>