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9585" yWindow="-15" windowWidth="9615" windowHeight="119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<sst xmlns="http://schemas.openxmlformats.org/spreadsheetml/2006/main" count="424" uniqueCount="288">
  <si>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</si>
  <si>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</si>
  <si>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</si>
  <si>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</si>
  <si>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</si>
  <si>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</si>
  <si>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</si>
  <si>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</si>
  <si>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</si>
  <si>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</si>
  <si>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</si>
  <si>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</si>
  <si>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</si>
  <si>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</si>
  <si>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</si>
  <si>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</si>
  <si>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</si>
  <si>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</si>
  <si>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</si>
  <si>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</si>
  <si>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</si>
  <si>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</si>
  <si>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</si>
  <si>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</si>
  <si>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</si>
  <si>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</si>
  <si>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</si>
  <si>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</si>
  <si>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</si>
  <si>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</si>
  <si>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</si>
  <si>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</si>
  <si>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</si>
  <si>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</si>
  <si>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</si>
  <si>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</si>
  <si>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</si>
  <si>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</si>
  <si>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</si>
  <si>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</si>
  <si>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</si>
  <si>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</si>
  <si>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</si>
  <si>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</si>
  <si>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</si>
  <si>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</si>
  <si>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</si>
  <si>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</si>
  <si>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</si>
  <si>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</si>
  <si>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</si>
  <si>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</si>
  <si>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</si>
  <si>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</si>
  <si>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</si>
  <si>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</si>
  <si>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</si>
  <si>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</si>
  <si>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</si>
  <si>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</si>
  <si>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</si>
  <si>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</si>
  <si>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</si>
  <si>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</si>
  <si>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</si>
  <si>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</si>
  <si>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</si>
  <si>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</si>
  <si>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</si>
  <si>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</si>
  <si>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</si>
  <si>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</si>
  <si>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</si>
  <si>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</si>
  <si>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</si>
  <si>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</si>
  <si>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</si>
  <si>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</si>
  <si>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</si>
  <si>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</si>
  <si>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</si>
  <si>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</si>
  <si>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</si>
  <si>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</si>
  <si>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</si>
  <si>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</si>
  <si>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</si>
  <si>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</si>
  <si>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</si>
  <si>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</si>
  <si>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</si>
  <si>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</si>
  <si>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</si>
  <si>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</si>
  <si>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</si>
  <si>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</si>
  <si>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</si>
  <si>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</si>
  <si>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</si>
  <si>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</si>
  <si>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</si>
  <si>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</si>
  <si>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</si>
  <si>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</si>
  <si>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</si>
  <si>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</si>
  <si>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</si>
  <si>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</si>
  <si>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</si>
  <si>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</si>
  <si>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</si>
  <si>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</si>
  <si>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</si>
  <si>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</si>
  <si>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</si>
  <si>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</si>
  <si>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</si>
  <si>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</si>
  <si>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</si>
  <si>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</si>
  <si>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</si>
  <si>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</si>
  <si>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</si>
  <si>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</si>
  <si>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</si>
  <si>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</si>
  <si>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</si>
  <si>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</si>
  <si>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</si>
  <si>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</si>
  <si>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</si>
  <si>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</si>
  <si>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</si>
  <si>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</si>
  <si>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</si>
  <si>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</si>
  <si>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</si>
  <si>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</si>
  <si>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</si>
  <si>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</si>
  <si>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</si>
  <si>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</si>
  <si>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</si>
  <si>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</si>
  <si>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</si>
  <si>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</si>
  <si>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</si>
  <si>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</si>
  <si>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</si>
  <si>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</si>
  <si>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</si>
  <si>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</si>
  <si>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</si>
  <si>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</si>
  <si>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</si>
  <si>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</si>
  <si>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</si>
  <si>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</si>
  <si>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</si>
  <si>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</si>
  <si>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</si>
  <si>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</si>
  <si>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</si>
  <si>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</si>
  <si>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</si>
  <si>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</si>
  <si>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</si>
  <si>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</si>
  <si>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</si>
  <si>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</si>
  <si>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</si>
  <si>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</si>
  <si>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</si>
  <si>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</si>
  <si>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</si>
  <si>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</si>
  <si>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</si>
  <si>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</si>
  <si>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</si>
  <si>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</si>
  <si>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</si>
  <si>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</si>
  <si>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</si>
  <si>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</si>
  <si>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</si>
  <si>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</si>
  <si>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</si>
  <si>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</si>
  <si>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</si>
  <si>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</si>
  <si>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</si>
  <si>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</si>
  <si>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</si>
  <si>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</si>
  <si>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</si>
  <si>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</si>
  <si>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</si>
  <si>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</si>
  <si>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</si>
  <si>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</si>
  <si>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わかしおスポーツクラブ</t>
    <phoneticPr fontId="2"/>
  </si>
  <si>
    <t>いすみ市</t>
    <rPh sb="3" eb="4">
      <t>シ</t>
    </rPh>
    <phoneticPr fontId="2"/>
  </si>
  <si>
    <t>ﾜｶｼｵｽﾎﾟｰﾂｸﾗﾌﾞ</t>
    <phoneticPr fontId="2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</si>
  <si>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</si>
  <si>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</si>
  <si>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</si>
  <si>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</si>
  <si>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石井</t>
    <rPh sb="0" eb="2">
      <t>イシイ</t>
    </rPh>
    <phoneticPr fontId="2"/>
  </si>
  <si>
    <t>洋一</t>
    <rPh sb="0" eb="2">
      <t>ヨウイチ</t>
    </rPh>
    <phoneticPr fontId="2"/>
  </si>
  <si>
    <t>屋代</t>
    <rPh sb="0" eb="2">
      <t>ヤシロ</t>
    </rPh>
    <phoneticPr fontId="2"/>
  </si>
  <si>
    <t>大補</t>
    <rPh sb="0" eb="2">
      <t>ダイスケ</t>
    </rPh>
    <phoneticPr fontId="2"/>
  </si>
  <si>
    <t>有果里</t>
    <rPh sb="0" eb="1">
      <t>ユウ</t>
    </rPh>
    <rPh sb="1" eb="2">
      <t>カ</t>
    </rPh>
    <rPh sb="2" eb="3">
      <t>リ</t>
    </rPh>
    <phoneticPr fontId="2"/>
  </si>
  <si>
    <t>ミズノ</t>
    <phoneticPr fontId="2"/>
  </si>
  <si>
    <t>シゲヨシ</t>
    <phoneticPr fontId="2"/>
  </si>
  <si>
    <t>ｲｼｲ</t>
    <phoneticPr fontId="2"/>
  </si>
  <si>
    <t>ﾖｳｲﾁ</t>
    <phoneticPr fontId="2"/>
  </si>
  <si>
    <t>ﾔｼﾛ</t>
    <phoneticPr fontId="2"/>
  </si>
  <si>
    <t>ﾀﾞｲｽｹ</t>
    <phoneticPr fontId="2"/>
  </si>
  <si>
    <t>ヤシロ</t>
    <phoneticPr fontId="2"/>
  </si>
  <si>
    <t>ユカリ</t>
    <phoneticPr fontId="2"/>
  </si>
  <si>
    <t>ﾐｽﾞﾉ</t>
    <phoneticPr fontId="2"/>
  </si>
  <si>
    <t>ｼｹﾞﾖｼ</t>
    <phoneticPr fontId="2"/>
  </si>
  <si>
    <t>298</t>
    <phoneticPr fontId="2"/>
  </si>
  <si>
    <t>0004</t>
    <phoneticPr fontId="2"/>
  </si>
  <si>
    <t>090</t>
    <phoneticPr fontId="2"/>
  </si>
  <si>
    <t>3408</t>
    <phoneticPr fontId="2"/>
  </si>
  <si>
    <t>0334</t>
    <phoneticPr fontId="2"/>
  </si>
  <si>
    <t>0011</t>
    <phoneticPr fontId="2"/>
  </si>
  <si>
    <t>0470</t>
    <phoneticPr fontId="2"/>
  </si>
  <si>
    <t>62</t>
    <phoneticPr fontId="2"/>
  </si>
  <si>
    <t>9011</t>
    <phoneticPr fontId="2"/>
  </si>
  <si>
    <t>080</t>
    <phoneticPr fontId="2"/>
  </si>
  <si>
    <t>9570</t>
    <phoneticPr fontId="2"/>
  </si>
  <si>
    <t>7065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</si>
  <si>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</si>
  <si>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千葉県いすみ市岩船928</t>
    <rPh sb="6" eb="7">
      <t>シ</t>
    </rPh>
    <rPh sb="7" eb="9">
      <t>イワフネ</t>
    </rPh>
    <phoneticPr fontId="2"/>
  </si>
  <si>
    <t>千葉県いすみ市大原9385</t>
    <rPh sb="6" eb="7">
      <t>シ</t>
    </rPh>
    <rPh sb="7" eb="9">
      <t>オオハラ</t>
    </rPh>
    <phoneticPr fontId="2"/>
  </si>
  <si>
    <t>千葉県いすみ市大原9538-7</t>
    <rPh sb="6" eb="7">
      <t>シ</t>
    </rPh>
    <rPh sb="7" eb="9">
      <t>オオハラ</t>
    </rPh>
    <phoneticPr fontId="2"/>
  </si>
  <si>
    <t>①</t>
    <phoneticPr fontId="2"/>
  </si>
  <si>
    <t>池田</t>
    <phoneticPr fontId="2"/>
  </si>
  <si>
    <t>陽茉莉</t>
    <phoneticPr fontId="2"/>
  </si>
  <si>
    <t>石井</t>
    <phoneticPr fontId="2"/>
  </si>
  <si>
    <t>遥陽</t>
    <phoneticPr fontId="2"/>
  </si>
  <si>
    <t>菊池</t>
    <phoneticPr fontId="2"/>
  </si>
  <si>
    <t>咲良</t>
    <phoneticPr fontId="2"/>
  </si>
  <si>
    <t>高野</t>
    <phoneticPr fontId="2"/>
  </si>
  <si>
    <t>里菜</t>
    <phoneticPr fontId="2"/>
  </si>
  <si>
    <t>君塚</t>
    <phoneticPr fontId="2"/>
  </si>
  <si>
    <t>陽菜</t>
    <phoneticPr fontId="2"/>
  </si>
  <si>
    <t>関</t>
    <phoneticPr fontId="2"/>
  </si>
  <si>
    <t>なづな</t>
    <phoneticPr fontId="2"/>
  </si>
  <si>
    <t>東海林</t>
    <phoneticPr fontId="2"/>
  </si>
  <si>
    <t>美優</t>
    <phoneticPr fontId="2"/>
  </si>
  <si>
    <t>戸田</t>
    <phoneticPr fontId="2"/>
  </si>
  <si>
    <t>菜月</t>
    <phoneticPr fontId="2"/>
  </si>
  <si>
    <t>齋藤</t>
    <phoneticPr fontId="2"/>
  </si>
  <si>
    <t>ゆうな</t>
    <phoneticPr fontId="2"/>
  </si>
  <si>
    <t>仲佐</t>
    <phoneticPr fontId="2"/>
  </si>
  <si>
    <t>さつき</t>
    <phoneticPr fontId="2"/>
  </si>
  <si>
    <t>いすみ市立東小学校</t>
    <phoneticPr fontId="2"/>
  </si>
  <si>
    <t>いすみ市立浪花小学校</t>
    <phoneticPr fontId="2"/>
  </si>
  <si>
    <t>布施学校組合立布施小学校</t>
    <phoneticPr fontId="2"/>
  </si>
  <si>
    <t>いすみ市立国吉小学校</t>
    <phoneticPr fontId="2"/>
  </si>
  <si>
    <t>勝浦市立勝浦小学校</t>
    <phoneticPr fontId="2"/>
  </si>
  <si>
    <t>いすみ市立大原小学校</t>
    <phoneticPr fontId="2"/>
  </si>
  <si>
    <t>ｲｹﾀﾞ</t>
    <phoneticPr fontId="2"/>
  </si>
  <si>
    <t>ﾋﾏﾘ</t>
    <phoneticPr fontId="2"/>
  </si>
  <si>
    <t>ｲｼｲ</t>
    <phoneticPr fontId="2"/>
  </si>
  <si>
    <t>ﾐﾔﾋﾞ</t>
    <phoneticPr fontId="2"/>
  </si>
  <si>
    <t>ｷｸﾁ</t>
    <phoneticPr fontId="2"/>
  </si>
  <si>
    <t>ｻｸﾗ</t>
    <phoneticPr fontId="2"/>
  </si>
  <si>
    <t>ﾀｶﾉ</t>
    <phoneticPr fontId="2"/>
  </si>
  <si>
    <t>ﾘﾅ</t>
    <phoneticPr fontId="2"/>
  </si>
  <si>
    <t>ｷﾐﾂﾞｶ</t>
    <phoneticPr fontId="2"/>
  </si>
  <si>
    <t>ﾋﾅ</t>
    <phoneticPr fontId="2"/>
  </si>
  <si>
    <t>ｾｷ</t>
    <phoneticPr fontId="2"/>
  </si>
  <si>
    <t>ﾅﾂﾞﾅ</t>
    <phoneticPr fontId="2"/>
  </si>
  <si>
    <t>ｼｮｳｼﾞ</t>
    <phoneticPr fontId="2"/>
  </si>
  <si>
    <t>ﾐﾕ</t>
    <phoneticPr fontId="2"/>
  </si>
  <si>
    <t>ﾄﾀﾞ</t>
    <phoneticPr fontId="2"/>
  </si>
  <si>
    <t>ﾅﾂｷ</t>
    <phoneticPr fontId="2"/>
  </si>
  <si>
    <t>ｻｲﾄｳ</t>
    <phoneticPr fontId="2"/>
  </si>
  <si>
    <t>ﾕｳﾅ</t>
    <phoneticPr fontId="2"/>
  </si>
  <si>
    <t>ﾅｶｻ</t>
    <phoneticPr fontId="2"/>
  </si>
  <si>
    <t>ｻﾂｷ</t>
    <phoneticPr fontId="2"/>
  </si>
  <si>
    <t>090</t>
    <phoneticPr fontId="2"/>
  </si>
  <si>
    <t>0397897</t>
    <phoneticPr fontId="2"/>
  </si>
  <si>
    <t>バレーボールが大好きです。バレーの時間を大切にいすみ市で活動しています。明るく、元気よく、声を出してボールをつなぎ頑張ります。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</si>
</sst>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6" fillId="0" borderId="14" xfId="0" quotePrefix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202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433427251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433427251</v>
      </c>
      <c r="K5" s="145"/>
      <c r="L5" s="145"/>
      <c r="M5" s="145"/>
      <c r="N5" s="145"/>
      <c r="O5" s="145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212</v>
      </c>
      <c r="D7" s="135"/>
      <c r="E7" s="110" t="s">
        <v>213</v>
      </c>
      <c r="F7" s="111"/>
      <c r="G7" s="92">
        <v>508076570</v>
      </c>
      <c r="H7" s="92"/>
      <c r="I7" s="92"/>
      <c r="J7" s="92">
        <v>23125</v>
      </c>
      <c r="K7" s="92"/>
      <c r="L7" s="92"/>
      <c r="M7" s="146" t="s">
        <v>286</v>
      </c>
      <c r="N7" s="92"/>
      <c r="O7" s="92"/>
      <c r="P7" s="89" t="s">
        <v>72</v>
      </c>
      <c r="Q7" s="90"/>
      <c r="R7" s="108" t="s">
        <v>222</v>
      </c>
      <c r="S7" s="108"/>
      <c r="T7" s="108"/>
      <c r="U7" s="108"/>
      <c r="V7" s="50" t="s">
        <v>73</v>
      </c>
      <c r="W7" s="107" t="s">
        <v>223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224</v>
      </c>
      <c r="AM7" s="147"/>
      <c r="AN7" s="147"/>
      <c r="AO7" s="147"/>
      <c r="AP7" s="147"/>
      <c r="AQ7" s="147"/>
      <c r="AR7" s="147"/>
      <c r="AS7" s="59" t="s">
        <v>75</v>
      </c>
      <c r="AT7" s="258">
        <v>47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234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225</v>
      </c>
      <c r="AL8" s="151"/>
      <c r="AM8" s="151"/>
      <c r="AN8" s="151"/>
      <c r="AO8" s="60" t="s">
        <v>76</v>
      </c>
      <c r="AP8" s="151" t="s">
        <v>226</v>
      </c>
      <c r="AQ8" s="151"/>
      <c r="AR8" s="151"/>
      <c r="AS8" s="152"/>
      <c r="AT8" s="258"/>
    </row>
    <row r="9" spans="1:51" ht="14.45" customHeight="1">
      <c r="A9" s="99" t="s">
        <v>150</v>
      </c>
      <c r="B9" s="100"/>
      <c r="C9" s="134" t="s">
        <v>214</v>
      </c>
      <c r="D9" s="135"/>
      <c r="E9" s="110" t="s">
        <v>215</v>
      </c>
      <c r="F9" s="111"/>
      <c r="G9" s="92">
        <v>511048237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222</v>
      </c>
      <c r="S9" s="108"/>
      <c r="T9" s="108"/>
      <c r="U9" s="108"/>
      <c r="V9" s="50" t="s">
        <v>73</v>
      </c>
      <c r="W9" s="107" t="s">
        <v>227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228</v>
      </c>
      <c r="AM9" s="147"/>
      <c r="AN9" s="147"/>
      <c r="AO9" s="147"/>
      <c r="AP9" s="147"/>
      <c r="AQ9" s="147"/>
      <c r="AR9" s="147"/>
      <c r="AS9" s="59" t="s">
        <v>194</v>
      </c>
      <c r="AT9" s="259">
        <v>41</v>
      </c>
    </row>
    <row r="10" spans="1:51" ht="18" customHeight="1">
      <c r="A10" s="99"/>
      <c r="B10" s="100"/>
      <c r="C10" s="137" t="s">
        <v>207</v>
      </c>
      <c r="D10" s="138"/>
      <c r="E10" s="139" t="s">
        <v>208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235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229</v>
      </c>
      <c r="AL10" s="151"/>
      <c r="AM10" s="151"/>
      <c r="AN10" s="151"/>
      <c r="AO10" s="60" t="s">
        <v>195</v>
      </c>
      <c r="AP10" s="151" t="s">
        <v>230</v>
      </c>
      <c r="AQ10" s="151"/>
      <c r="AR10" s="151"/>
      <c r="AS10" s="152"/>
      <c r="AT10" s="259"/>
    </row>
    <row r="11" spans="1:51" ht="14.45" customHeight="1">
      <c r="A11" s="99" t="s">
        <v>151</v>
      </c>
      <c r="B11" s="100"/>
      <c r="C11" s="134" t="s">
        <v>216</v>
      </c>
      <c r="D11" s="135"/>
      <c r="E11" s="110" t="s">
        <v>217</v>
      </c>
      <c r="F11" s="111"/>
      <c r="G11" s="92">
        <v>511296004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222</v>
      </c>
      <c r="S11" s="108"/>
      <c r="T11" s="108"/>
      <c r="U11" s="108"/>
      <c r="V11" s="50" t="s">
        <v>73</v>
      </c>
      <c r="W11" s="107" t="s">
        <v>223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231</v>
      </c>
      <c r="AM11" s="147"/>
      <c r="AN11" s="147"/>
      <c r="AO11" s="147"/>
      <c r="AP11" s="147"/>
      <c r="AQ11" s="147"/>
      <c r="AR11" s="147"/>
      <c r="AS11" s="59" t="s">
        <v>194</v>
      </c>
      <c r="AT11" s="259">
        <v>36</v>
      </c>
    </row>
    <row r="12" spans="1:51" ht="18" customHeight="1">
      <c r="A12" s="99"/>
      <c r="B12" s="100"/>
      <c r="C12" s="137" t="s">
        <v>209</v>
      </c>
      <c r="D12" s="138"/>
      <c r="E12" s="139" t="s">
        <v>210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236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232</v>
      </c>
      <c r="AL12" s="151"/>
      <c r="AM12" s="151"/>
      <c r="AN12" s="151"/>
      <c r="AO12" s="60" t="s">
        <v>195</v>
      </c>
      <c r="AP12" s="151" t="s">
        <v>233</v>
      </c>
      <c r="AQ12" s="151"/>
      <c r="AR12" s="151"/>
      <c r="AS12" s="152"/>
      <c r="AT12" s="259"/>
    </row>
    <row r="13" spans="1:51" ht="15" customHeight="1">
      <c r="A13" s="99" t="s">
        <v>152</v>
      </c>
      <c r="B13" s="100"/>
      <c r="C13" s="134" t="s">
        <v>218</v>
      </c>
      <c r="D13" s="135"/>
      <c r="E13" s="110" t="s">
        <v>219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0"/>
    </row>
    <row r="14" spans="1:51" ht="18" customHeight="1">
      <c r="A14" s="99"/>
      <c r="B14" s="100"/>
      <c r="C14" s="137" t="s">
        <v>209</v>
      </c>
      <c r="D14" s="138"/>
      <c r="E14" s="139" t="s">
        <v>211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0"/>
    </row>
    <row r="15" spans="1:51" ht="15" customHeight="1">
      <c r="A15" s="144" t="s">
        <v>166</v>
      </c>
      <c r="B15" s="100"/>
      <c r="C15" s="134" t="s">
        <v>220</v>
      </c>
      <c r="D15" s="135"/>
      <c r="E15" s="110" t="s">
        <v>221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222</v>
      </c>
      <c r="S15" s="108"/>
      <c r="T15" s="108"/>
      <c r="U15" s="108"/>
      <c r="V15" s="49" t="s">
        <v>73</v>
      </c>
      <c r="W15" s="107" t="s">
        <v>223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224</v>
      </c>
      <c r="AM15" s="147"/>
      <c r="AN15" s="147"/>
      <c r="AO15" s="147"/>
      <c r="AP15" s="147"/>
      <c r="AQ15" s="147"/>
      <c r="AR15" s="147"/>
      <c r="AS15" s="59" t="s">
        <v>194</v>
      </c>
      <c r="AT15" s="259">
        <v>47</v>
      </c>
    </row>
    <row r="16" spans="1:51" ht="18" customHeight="1">
      <c r="A16" s="99"/>
      <c r="B16" s="100"/>
      <c r="C16" s="137" t="s">
        <v>205</v>
      </c>
      <c r="D16" s="138"/>
      <c r="E16" s="139" t="s">
        <v>206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237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225</v>
      </c>
      <c r="AL16" s="151"/>
      <c r="AM16" s="151"/>
      <c r="AN16" s="151"/>
      <c r="AO16" s="60" t="s">
        <v>195</v>
      </c>
      <c r="AP16" s="151" t="s">
        <v>226</v>
      </c>
      <c r="AQ16" s="151"/>
      <c r="AR16" s="151"/>
      <c r="AS16" s="152"/>
      <c r="AT16" s="259"/>
    </row>
    <row r="17" spans="1:46">
      <c r="A17" s="99" t="s">
        <v>6</v>
      </c>
      <c r="B17" s="100"/>
      <c r="C17" s="157" t="str">
        <f>IF(P16="","",P16)</f>
        <v>千葉県いすみ市大原9538-7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090-3408-0334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285</v>
      </c>
      <c r="D21" s="78"/>
      <c r="E21" s="78">
        <v>3408</v>
      </c>
      <c r="F21" s="78"/>
      <c r="G21" s="78">
        <v>334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238</v>
      </c>
      <c r="C25" s="134" t="s">
        <v>265</v>
      </c>
      <c r="D25" s="135"/>
      <c r="E25" s="110" t="s">
        <v>266</v>
      </c>
      <c r="F25" s="111"/>
      <c r="G25" s="121">
        <v>6</v>
      </c>
      <c r="H25" s="117"/>
      <c r="I25" s="115" t="s">
        <v>259</v>
      </c>
      <c r="J25" s="116"/>
      <c r="K25" s="116"/>
      <c r="L25" s="117"/>
      <c r="M25" s="121">
        <v>512140765</v>
      </c>
      <c r="N25" s="116"/>
      <c r="O25" s="117"/>
      <c r="P25" s="121">
        <v>159</v>
      </c>
      <c r="Q25" s="116"/>
      <c r="R25" s="116"/>
      <c r="S25" s="116"/>
      <c r="T25" s="122"/>
      <c r="U25" s="1"/>
      <c r="V25" s="1"/>
      <c r="W25" s="1"/>
      <c r="X25" s="1"/>
      <c r="Y25" s="124">
        <v>12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239</v>
      </c>
      <c r="D26" s="138"/>
      <c r="E26" s="139" t="s">
        <v>240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267</v>
      </c>
      <c r="D27" s="135"/>
      <c r="E27" s="110" t="s">
        <v>268</v>
      </c>
      <c r="F27" s="111"/>
      <c r="G27" s="121">
        <v>6</v>
      </c>
      <c r="H27" s="117"/>
      <c r="I27" s="115" t="s">
        <v>260</v>
      </c>
      <c r="J27" s="116"/>
      <c r="K27" s="116"/>
      <c r="L27" s="117"/>
      <c r="M27" s="121">
        <v>511264206</v>
      </c>
      <c r="N27" s="116"/>
      <c r="O27" s="117"/>
      <c r="P27" s="121">
        <v>141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241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269</v>
      </c>
      <c r="D29" s="135"/>
      <c r="E29" s="110" t="s">
        <v>270</v>
      </c>
      <c r="F29" s="111"/>
      <c r="G29" s="121">
        <v>6</v>
      </c>
      <c r="H29" s="117"/>
      <c r="I29" s="115" t="s">
        <v>259</v>
      </c>
      <c r="J29" s="116"/>
      <c r="K29" s="116"/>
      <c r="L29" s="117"/>
      <c r="M29" s="121">
        <v>512140676</v>
      </c>
      <c r="N29" s="116"/>
      <c r="O29" s="117"/>
      <c r="P29" s="121">
        <v>157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243</v>
      </c>
      <c r="D30" s="138"/>
      <c r="E30" s="139" t="s">
        <v>244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271</v>
      </c>
      <c r="D31" s="135"/>
      <c r="E31" s="110" t="s">
        <v>272</v>
      </c>
      <c r="F31" s="111"/>
      <c r="G31" s="121">
        <v>6</v>
      </c>
      <c r="H31" s="117"/>
      <c r="I31" s="115" t="s">
        <v>261</v>
      </c>
      <c r="J31" s="116"/>
      <c r="K31" s="116"/>
      <c r="L31" s="117"/>
      <c r="M31" s="121">
        <v>512762453</v>
      </c>
      <c r="N31" s="116"/>
      <c r="O31" s="117"/>
      <c r="P31" s="121">
        <v>149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245</v>
      </c>
      <c r="D32" s="138"/>
      <c r="E32" s="139" t="s">
        <v>246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273</v>
      </c>
      <c r="D33" s="135"/>
      <c r="E33" s="110" t="s">
        <v>274</v>
      </c>
      <c r="F33" s="111"/>
      <c r="G33" s="121">
        <v>6</v>
      </c>
      <c r="H33" s="117"/>
      <c r="I33" s="115" t="s">
        <v>262</v>
      </c>
      <c r="J33" s="116"/>
      <c r="K33" s="116"/>
      <c r="L33" s="117"/>
      <c r="M33" s="121">
        <v>513496190</v>
      </c>
      <c r="N33" s="116"/>
      <c r="O33" s="117"/>
      <c r="P33" s="121">
        <v>146</v>
      </c>
      <c r="Q33" s="116"/>
      <c r="R33" s="116"/>
      <c r="S33" s="116"/>
      <c r="T33" s="122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247</v>
      </c>
      <c r="D34" s="138"/>
      <c r="E34" s="139" t="s">
        <v>248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275</v>
      </c>
      <c r="D35" s="135"/>
      <c r="E35" s="110" t="s">
        <v>276</v>
      </c>
      <c r="F35" s="111"/>
      <c r="G35" s="121">
        <v>6</v>
      </c>
      <c r="H35" s="117"/>
      <c r="I35" s="115" t="s">
        <v>263</v>
      </c>
      <c r="J35" s="116"/>
      <c r="K35" s="116"/>
      <c r="L35" s="117"/>
      <c r="M35" s="121">
        <v>514623854</v>
      </c>
      <c r="N35" s="116"/>
      <c r="O35" s="117"/>
      <c r="P35" s="121">
        <v>154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249</v>
      </c>
      <c r="D36" s="138"/>
      <c r="E36" s="139" t="s">
        <v>250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277</v>
      </c>
      <c r="D37" s="135"/>
      <c r="E37" s="110" t="s">
        <v>278</v>
      </c>
      <c r="F37" s="111"/>
      <c r="G37" s="121">
        <v>5</v>
      </c>
      <c r="H37" s="117"/>
      <c r="I37" s="115" t="s">
        <v>262</v>
      </c>
      <c r="J37" s="116"/>
      <c r="K37" s="116"/>
      <c r="L37" s="117"/>
      <c r="M37" s="121">
        <v>513496204</v>
      </c>
      <c r="N37" s="116"/>
      <c r="O37" s="117"/>
      <c r="P37" s="121">
        <v>143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251</v>
      </c>
      <c r="D38" s="138"/>
      <c r="E38" s="139" t="s">
        <v>252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279</v>
      </c>
      <c r="D39" s="135"/>
      <c r="E39" s="110" t="s">
        <v>280</v>
      </c>
      <c r="F39" s="111"/>
      <c r="G39" s="121">
        <v>5</v>
      </c>
      <c r="H39" s="117"/>
      <c r="I39" s="115" t="s">
        <v>264</v>
      </c>
      <c r="J39" s="116"/>
      <c r="K39" s="116"/>
      <c r="L39" s="117"/>
      <c r="M39" s="121">
        <v>513148165</v>
      </c>
      <c r="N39" s="116"/>
      <c r="O39" s="117"/>
      <c r="P39" s="121">
        <v>159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253</v>
      </c>
      <c r="D40" s="138"/>
      <c r="E40" s="139" t="s">
        <v>254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281</v>
      </c>
      <c r="D41" s="135"/>
      <c r="E41" s="110" t="s">
        <v>282</v>
      </c>
      <c r="F41" s="111"/>
      <c r="G41" s="121">
        <v>5</v>
      </c>
      <c r="H41" s="117"/>
      <c r="I41" s="115" t="s">
        <v>264</v>
      </c>
      <c r="J41" s="116"/>
      <c r="K41" s="116"/>
      <c r="L41" s="117"/>
      <c r="M41" s="121">
        <v>513148194</v>
      </c>
      <c r="N41" s="116"/>
      <c r="O41" s="117"/>
      <c r="P41" s="121">
        <v>141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255</v>
      </c>
      <c r="D42" s="138"/>
      <c r="E42" s="139" t="s">
        <v>256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283</v>
      </c>
      <c r="D43" s="135"/>
      <c r="E43" s="110" t="s">
        <v>284</v>
      </c>
      <c r="F43" s="111"/>
      <c r="G43" s="121">
        <v>4</v>
      </c>
      <c r="H43" s="117"/>
      <c r="I43" s="115" t="s">
        <v>264</v>
      </c>
      <c r="J43" s="116"/>
      <c r="K43" s="116"/>
      <c r="L43" s="117"/>
      <c r="M43" s="121">
        <v>513148315</v>
      </c>
      <c r="N43" s="116"/>
      <c r="O43" s="117"/>
      <c r="P43" s="121">
        <v>143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257</v>
      </c>
      <c r="D44" s="138"/>
      <c r="E44" s="139" t="s">
        <v>258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77"/>
      <c r="D45" s="135"/>
      <c r="E45" s="135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211"/>
      <c r="D46" s="138"/>
      <c r="E46" s="138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77"/>
      <c r="D47" s="135"/>
      <c r="E47" s="135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8"/>
      <c r="D48" s="179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287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1">
        <f>LEN(A55)</f>
        <v>63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6" sqref="C6:F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わかしおスポーツクラブ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433427251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水野　成美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508076570</v>
      </c>
      <c r="H7" s="266"/>
      <c r="I7" s="266"/>
      <c r="J7" s="266">
        <f>IF(入力!J7="","",入力!J7)</f>
        <v>23125</v>
      </c>
      <c r="K7" s="266"/>
      <c r="L7" s="266"/>
      <c r="M7" s="266" t="str">
        <f>IF(入力!M7="","",入力!M7)</f>
        <v>0397897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石井　洋一</v>
      </c>
      <c r="D9" s="277"/>
      <c r="E9" s="277"/>
      <c r="F9" s="277"/>
      <c r="G9" s="266">
        <f>IF(入力!G9="","",入力!G9)</f>
        <v>511048237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屋代　大補</v>
      </c>
      <c r="D11" s="277"/>
      <c r="E11" s="277"/>
      <c r="F11" s="277"/>
      <c r="G11" s="266">
        <f>IF(入力!G11="","",入力!G11)</f>
        <v>511296004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屋代　有果里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水野　成美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4" t="s">
        <v>6</v>
      </c>
      <c r="B17" s="264"/>
      <c r="C17" s="267" t="str">
        <f>IF(入力!C17="","",入力!C17&amp;"　"&amp;入力!E17)</f>
        <v>千葉県いすみ市大原9538-7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090-3408-0334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090－3408－334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池田　陽茉莉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いすみ市立東小学校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512140765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石井　遥陽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いすみ市立浪花小学校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511264206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菊池　咲良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いすみ市立東小学校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512140676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高野　里菜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布施学校組合立布施小学校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512762453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君塚　陽菜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いすみ市立国吉小学校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513496190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関　なづな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勝浦市立勝浦小学校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514623854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東海林　美優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いすみ市立国吉小学校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513496204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戸田　菜月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いすみ市立大原小学校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513148165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齋藤　ゆうな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いすみ市立大原小学校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513148194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仲佐　さつき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いすみ市立大原小学校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513148315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6" zoomScaleNormal="100" zoomScaleSheetLayoutView="100" workbookViewId="0">
      <selection activeCell="AV1" sqref="AV1:AW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32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37</v>
      </c>
      <c r="D16" s="315"/>
      <c r="E16" s="315"/>
      <c r="F16" s="315"/>
      <c r="G16" s="316"/>
      <c r="H16" s="339" t="s">
        <v>66</v>
      </c>
      <c r="I16" s="340"/>
      <c r="J16" s="340"/>
      <c r="K16" s="315" t="str">
        <f>IF(入力!C2="","",入力!C2)</f>
        <v>ﾜｶｼｵｽﾎﾟｰﾂｸﾗﾌﾞ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6" t="s">
        <v>38</v>
      </c>
      <c r="AK16" s="307"/>
      <c r="AL16" s="307"/>
      <c r="AM16" s="308"/>
      <c r="AN16" s="333" t="str">
        <f>IF(入力!P3="","",入力!P3)</f>
        <v>いすみ市</v>
      </c>
      <c r="AO16" s="334"/>
      <c r="AP16" s="334"/>
      <c r="AQ16" s="334"/>
      <c r="AR16" s="334"/>
      <c r="AS16" s="334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>ＪＲ外房線</v>
      </c>
      <c r="BA16" s="322"/>
      <c r="BB16" s="322"/>
      <c r="BC16" s="322"/>
      <c r="BD16" s="322"/>
      <c r="BE16" s="322"/>
      <c r="BF16" s="373" t="s">
        <v>40</v>
      </c>
    </row>
    <row r="17" spans="3:58" ht="4.5" customHeight="1">
      <c r="C17" s="371"/>
      <c r="D17" s="318"/>
      <c r="E17" s="318"/>
      <c r="F17" s="318"/>
      <c r="G17" s="319"/>
      <c r="H17" s="331" t="str">
        <f>IF(入力!C3="","",入力!C3)</f>
        <v>わかしおスポーツクラブ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(女子)</v>
      </c>
      <c r="V17" s="327"/>
      <c r="W17" s="327"/>
      <c r="X17" s="328"/>
      <c r="Y17" s="355">
        <f>IF(入力!C4="","",入力!C4)</f>
        <v>433427251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9"/>
      <c r="AK17" s="310"/>
      <c r="AL17" s="310"/>
      <c r="AM17" s="311"/>
      <c r="AN17" s="335"/>
      <c r="AO17" s="336"/>
      <c r="AP17" s="336"/>
      <c r="AQ17" s="336"/>
      <c r="AR17" s="336"/>
      <c r="AS17" s="336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4"/>
    </row>
    <row r="18" spans="3:58" ht="16.5" customHeight="1">
      <c r="C18" s="372"/>
      <c r="D18" s="296"/>
      <c r="E18" s="296"/>
      <c r="F18" s="296"/>
      <c r="G18" s="320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29"/>
      <c r="V18" s="329"/>
      <c r="W18" s="329"/>
      <c r="X18" s="330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2"/>
      <c r="AK18" s="302"/>
      <c r="AL18" s="302"/>
      <c r="AM18" s="313"/>
      <c r="AN18" s="337"/>
      <c r="AO18" s="338"/>
      <c r="AP18" s="338"/>
      <c r="AQ18" s="338"/>
      <c r="AR18" s="338"/>
      <c r="AS18" s="338"/>
      <c r="AT18" s="302"/>
      <c r="AU18" s="313"/>
      <c r="AV18" s="297"/>
      <c r="AW18" s="296"/>
      <c r="AX18" s="296"/>
      <c r="AY18" s="320"/>
      <c r="AZ18" s="325" t="str">
        <f>IF(入力!AE5="","",入力!AE5)</f>
        <v>大原</v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5"/>
    </row>
    <row r="20" spans="3:58" ht="15" customHeight="1">
      <c r="C20" s="284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3">
        <f>IF(入力!J7="","",入力!J7)</f>
        <v>23125</v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 t="str">
        <f>IF(入力!J9="","",入力!J9)</f>
        <v/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4"/>
    </row>
    <row r="21" spans="3:58" ht="15" customHeight="1">
      <c r="C21" s="284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3" t="str">
        <f>IF(入力!M7="","",入力!M7)</f>
        <v>0397897</v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 t="str">
        <f>IF(入力!M9="","",入力!M9)</f>
        <v/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4"/>
    </row>
    <row r="22" spans="3:58" ht="12" customHeight="1">
      <c r="C22" s="378" t="s">
        <v>71</v>
      </c>
      <c r="D22" s="379"/>
      <c r="E22" s="379"/>
      <c r="F22" s="379"/>
      <c r="G22" s="380"/>
      <c r="H22" s="381" t="str">
        <f>IF(入力!C7="","",入力!C7&amp;"　"&amp;入力!E7)</f>
        <v>ミズノ　シゲヨシ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95" t="s">
        <v>45</v>
      </c>
      <c r="S22" s="286"/>
      <c r="T22" s="288">
        <f>IF(入力!AT7="","",入力!AT7)</f>
        <v>47</v>
      </c>
      <c r="U22" s="289"/>
      <c r="V22" s="290"/>
      <c r="W22" s="295" t="s">
        <v>46</v>
      </c>
      <c r="X22" s="295"/>
      <c r="Y22" s="295"/>
      <c r="Z22" s="14" t="s">
        <v>72</v>
      </c>
      <c r="AA22" s="15"/>
      <c r="AB22" s="286" t="str">
        <f>IF(入力!R7="","",入力!R7)</f>
        <v>298</v>
      </c>
      <c r="AC22" s="286"/>
      <c r="AD22" s="286"/>
      <c r="AE22" s="286"/>
      <c r="AF22" s="16" t="s">
        <v>73</v>
      </c>
      <c r="AG22" s="286" t="str">
        <f>IF(入力!W7="","",入力!W7)</f>
        <v>0004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95" t="s">
        <v>47</v>
      </c>
      <c r="AV22" s="286"/>
      <c r="AW22" s="286"/>
      <c r="AX22" s="17" t="s">
        <v>74</v>
      </c>
      <c r="AY22" s="286" t="str">
        <f>IF(入力!AL7="","",入力!AL7)</f>
        <v>090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72" t="s">
        <v>48</v>
      </c>
      <c r="D23" s="296"/>
      <c r="E23" s="296"/>
      <c r="F23" s="296"/>
      <c r="G23" s="320"/>
      <c r="H23" s="347" t="str">
        <f>IF(入力!C8="","",入力!C8&amp;"　"&amp;入力!E8)</f>
        <v>水野　成美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6"/>
      <c r="S23" s="296"/>
      <c r="T23" s="291"/>
      <c r="U23" s="292"/>
      <c r="V23" s="293"/>
      <c r="W23" s="302"/>
      <c r="X23" s="302"/>
      <c r="Y23" s="302"/>
      <c r="Z23" s="299" t="str">
        <f>IF(入力!P8="","",入力!P8)</f>
        <v>千葉県いすみ市大原9538-7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6"/>
      <c r="AV23" s="296"/>
      <c r="AW23" s="296"/>
      <c r="AX23" s="297" t="str">
        <f>IF(入力!AK8="","",入力!AK8)</f>
        <v>3408</v>
      </c>
      <c r="AY23" s="296"/>
      <c r="AZ23" s="296"/>
      <c r="BA23" s="296"/>
      <c r="BB23" s="19" t="s">
        <v>76</v>
      </c>
      <c r="BC23" s="296" t="str">
        <f>IF(入力!AP8="","",入力!AP8)</f>
        <v>0334</v>
      </c>
      <c r="BD23" s="296"/>
      <c r="BE23" s="296"/>
      <c r="BF23" s="298"/>
    </row>
    <row r="24" spans="3:58" ht="12" customHeight="1">
      <c r="C24" s="378" t="s">
        <v>77</v>
      </c>
      <c r="D24" s="379"/>
      <c r="E24" s="379"/>
      <c r="F24" s="379"/>
      <c r="G24" s="380"/>
      <c r="H24" s="381" t="str">
        <f>IF(入力!C9="","",入力!C9&amp;"　"&amp;入力!E9)</f>
        <v>ｲｼｲ　ﾖｳｲﾁ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95" t="s">
        <v>45</v>
      </c>
      <c r="S24" s="286"/>
      <c r="T24" s="288">
        <f>IF(入力!AT9="","",入力!AT9)</f>
        <v>41</v>
      </c>
      <c r="U24" s="289"/>
      <c r="V24" s="290"/>
      <c r="W24" s="295" t="s">
        <v>46</v>
      </c>
      <c r="X24" s="295"/>
      <c r="Y24" s="295"/>
      <c r="Z24" s="14" t="s">
        <v>72</v>
      </c>
      <c r="AA24" s="15"/>
      <c r="AB24" s="286" t="str">
        <f>IF(入力!R9="","",入力!R9)</f>
        <v>298</v>
      </c>
      <c r="AC24" s="286"/>
      <c r="AD24" s="286"/>
      <c r="AE24" s="286"/>
      <c r="AF24" s="16" t="s">
        <v>73</v>
      </c>
      <c r="AG24" s="286" t="str">
        <f>IF(入力!W9="","",入力!W9)</f>
        <v>0011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95" t="s">
        <v>47</v>
      </c>
      <c r="AV24" s="286"/>
      <c r="AW24" s="286"/>
      <c r="AX24" s="17" t="s">
        <v>74</v>
      </c>
      <c r="AY24" s="286" t="str">
        <f>IF(入力!AL9="","",入力!AL9)</f>
        <v>0470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72" t="s">
        <v>78</v>
      </c>
      <c r="D25" s="296"/>
      <c r="E25" s="296"/>
      <c r="F25" s="296"/>
      <c r="G25" s="320"/>
      <c r="H25" s="347" t="str">
        <f>IF(入力!C10="","",入力!C10&amp;"　"&amp;入力!E10)</f>
        <v>石井　洋一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6"/>
      <c r="S25" s="296"/>
      <c r="T25" s="291"/>
      <c r="U25" s="292"/>
      <c r="V25" s="293"/>
      <c r="W25" s="302"/>
      <c r="X25" s="302"/>
      <c r="Y25" s="302"/>
      <c r="Z25" s="299" t="str">
        <f>IF(入力!P10="","",入力!P10)</f>
        <v>千葉県いすみ市岩船928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6"/>
      <c r="AV25" s="296"/>
      <c r="AW25" s="296"/>
      <c r="AX25" s="297" t="str">
        <f>IF(入力!AK10="","",入力!AK10)</f>
        <v>62</v>
      </c>
      <c r="AY25" s="296"/>
      <c r="AZ25" s="296"/>
      <c r="BA25" s="296"/>
      <c r="BB25" s="19" t="s">
        <v>76</v>
      </c>
      <c r="BC25" s="296" t="str">
        <f>IF(入力!AP10="","",入力!AP10)</f>
        <v>9011</v>
      </c>
      <c r="BD25" s="296"/>
      <c r="BE25" s="296"/>
      <c r="BF25" s="298"/>
    </row>
    <row r="26" spans="3:58" ht="12" customHeight="1">
      <c r="C26" s="378" t="s">
        <v>71</v>
      </c>
      <c r="D26" s="379"/>
      <c r="E26" s="379"/>
      <c r="F26" s="379"/>
      <c r="G26" s="380"/>
      <c r="H26" s="381" t="str">
        <f>IF(入力!C11="","",入力!C11&amp;"　"&amp;入力!E11)</f>
        <v>ﾔｼﾛ　ﾀﾞｲｽｹ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95" t="s">
        <v>45</v>
      </c>
      <c r="S26" s="286"/>
      <c r="T26" s="288">
        <f>IF(入力!AT11="","",入力!AT11)</f>
        <v>36</v>
      </c>
      <c r="U26" s="289"/>
      <c r="V26" s="290"/>
      <c r="W26" s="295" t="s">
        <v>46</v>
      </c>
      <c r="X26" s="295"/>
      <c r="Y26" s="295"/>
      <c r="Z26" s="14" t="s">
        <v>72</v>
      </c>
      <c r="AA26" s="15"/>
      <c r="AB26" s="286" t="str">
        <f>IF(入力!R11="","",入力!R11)</f>
        <v>298</v>
      </c>
      <c r="AC26" s="286"/>
      <c r="AD26" s="286"/>
      <c r="AE26" s="286"/>
      <c r="AF26" s="16" t="s">
        <v>73</v>
      </c>
      <c r="AG26" s="286" t="str">
        <f>IF(入力!W11="","",入力!W11)</f>
        <v>0004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95" t="s">
        <v>47</v>
      </c>
      <c r="AV26" s="286"/>
      <c r="AW26" s="286"/>
      <c r="AX26" s="17" t="s">
        <v>74</v>
      </c>
      <c r="AY26" s="286" t="str">
        <f>IF(入力!AL11="","",入力!AL11)</f>
        <v>080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72" t="s">
        <v>79</v>
      </c>
      <c r="D27" s="296"/>
      <c r="E27" s="296"/>
      <c r="F27" s="296"/>
      <c r="G27" s="320"/>
      <c r="H27" s="347" t="str">
        <f>IF(入力!C12="","",入力!C12&amp;"　"&amp;入力!E12)</f>
        <v>屋代　大補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6"/>
      <c r="S27" s="296"/>
      <c r="T27" s="291"/>
      <c r="U27" s="292"/>
      <c r="V27" s="293"/>
      <c r="W27" s="302"/>
      <c r="X27" s="302"/>
      <c r="Y27" s="302"/>
      <c r="Z27" s="299" t="str">
        <f>IF(入力!P12="","",入力!P12)</f>
        <v>千葉県いすみ市大原9385</v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6"/>
      <c r="AV27" s="296"/>
      <c r="AW27" s="296"/>
      <c r="AX27" s="297" t="str">
        <f>IF(入力!AK12="","",入力!AK12)</f>
        <v>9570</v>
      </c>
      <c r="AY27" s="296"/>
      <c r="AZ27" s="296"/>
      <c r="BA27" s="296"/>
      <c r="BB27" s="19" t="s">
        <v>76</v>
      </c>
      <c r="BC27" s="296" t="str">
        <f>IF(入力!AP12="","",入力!AP12)</f>
        <v>7065</v>
      </c>
      <c r="BD27" s="296"/>
      <c r="BE27" s="296"/>
      <c r="BF27" s="298"/>
    </row>
    <row r="28" spans="3:58" ht="12" customHeight="1">
      <c r="C28" s="378" t="s">
        <v>71</v>
      </c>
      <c r="D28" s="379"/>
      <c r="E28" s="379"/>
      <c r="F28" s="379"/>
      <c r="G28" s="380"/>
      <c r="H28" s="381" t="str">
        <f>IF(入力!C15="","",入力!C15&amp;"　"&amp;入力!E15)</f>
        <v>ﾐｽﾞﾉ　ｼｹﾞﾖｼ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95" t="s">
        <v>45</v>
      </c>
      <c r="S28" s="286"/>
      <c r="T28" s="288">
        <f>IF(入力!AT15="","",入力!AT15)</f>
        <v>47</v>
      </c>
      <c r="U28" s="289"/>
      <c r="V28" s="290"/>
      <c r="W28" s="295" t="s">
        <v>46</v>
      </c>
      <c r="X28" s="295"/>
      <c r="Y28" s="295"/>
      <c r="Z28" s="14" t="s">
        <v>72</v>
      </c>
      <c r="AA28" s="15"/>
      <c r="AB28" s="286" t="str">
        <f>IF(入力!R15="","",入力!R15)</f>
        <v>298</v>
      </c>
      <c r="AC28" s="286"/>
      <c r="AD28" s="286"/>
      <c r="AE28" s="286"/>
      <c r="AF28" s="16" t="s">
        <v>73</v>
      </c>
      <c r="AG28" s="286" t="str">
        <f>IF(入力!W15="","",入力!W15)</f>
        <v>0004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95" t="s">
        <v>47</v>
      </c>
      <c r="AV28" s="286"/>
      <c r="AW28" s="286"/>
      <c r="AX28" s="17" t="s">
        <v>74</v>
      </c>
      <c r="AY28" s="286" t="str">
        <f>IF(入力!AL15="","",入力!AL15)</f>
        <v>090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5" t="s">
        <v>49</v>
      </c>
      <c r="D29" s="376"/>
      <c r="E29" s="376"/>
      <c r="F29" s="376"/>
      <c r="G29" s="377"/>
      <c r="H29" s="386" t="str">
        <f>IF(入力!C16="","",入力!C16&amp;"　"&amp;入力!E16)</f>
        <v>水野　成美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6"/>
      <c r="S29" s="376"/>
      <c r="T29" s="383"/>
      <c r="U29" s="384"/>
      <c r="V29" s="385"/>
      <c r="W29" s="382"/>
      <c r="X29" s="382"/>
      <c r="Y29" s="382"/>
      <c r="Z29" s="399" t="str">
        <f>IF(入力!P16="","",入力!P16)</f>
        <v>千葉県いすみ市大原9538-7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6"/>
      <c r="AV29" s="376"/>
      <c r="AW29" s="376"/>
      <c r="AX29" s="402" t="str">
        <f>IF(入力!AK16="","",入力!AK16)</f>
        <v>3408</v>
      </c>
      <c r="AY29" s="376"/>
      <c r="AZ29" s="376"/>
      <c r="BA29" s="376"/>
      <c r="BB29" s="73" t="s">
        <v>76</v>
      </c>
      <c r="BC29" s="376" t="str">
        <f>IF(入力!AP16="","",入力!AP16)</f>
        <v>0334</v>
      </c>
      <c r="BD29" s="376"/>
      <c r="BE29" s="376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ｲｹﾀﾞ　ﾋﾏﾘ
池田　陽茉莉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いすみ市立東小学校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512140765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159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ｲｼｲ　ﾐﾔﾋﾞ
石井　遥陽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いすみ市立浪花小学校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511264206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141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ｷｸﾁ　ｻｸﾗ
菊池　咲良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6</v>
      </c>
      <c r="R38" s="392"/>
      <c r="S38" s="393"/>
      <c r="T38" s="410" t="str">
        <f>IF(入力!I29="","",入力!I29)</f>
        <v>いすみ市立東小学校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512140676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157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ﾀｶﾉ　ﾘﾅ
高野　里菜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6</v>
      </c>
      <c r="R40" s="392"/>
      <c r="S40" s="393"/>
      <c r="T40" s="410" t="str">
        <f>IF(入力!I31="","",入力!I31)</f>
        <v>布施学校組合立布施小学校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512762453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149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ｷﾐﾂﾞｶ　ﾋﾅ
君塚　陽菜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6</v>
      </c>
      <c r="R42" s="392"/>
      <c r="S42" s="393"/>
      <c r="T42" s="410" t="str">
        <f>IF(入力!I33="","",入力!I33)</f>
        <v>いすみ市立国吉小学校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513496190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146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ｾｷ　ﾅﾂﾞﾅ
関　なづな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6</v>
      </c>
      <c r="R44" s="392"/>
      <c r="S44" s="393"/>
      <c r="T44" s="410" t="str">
        <f>IF(入力!I35="","",入力!I35)</f>
        <v>勝浦市立勝浦小学校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514623854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154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ｼｮｳｼﾞ　ﾐﾕ
東海林　美優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いすみ市立国吉小学校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513496204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143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ﾄﾀﾞ　ﾅﾂｷ
戸田　菜月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5</v>
      </c>
      <c r="R48" s="392"/>
      <c r="S48" s="393"/>
      <c r="T48" s="410" t="str">
        <f>IF(入力!I39="","",入力!I39)</f>
        <v>いすみ市立大原小学校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513148165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159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ｻｲﾄｳ　ﾕｳﾅ
齋藤　ゆうな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5</v>
      </c>
      <c r="R50" s="392"/>
      <c r="S50" s="393"/>
      <c r="T50" s="410" t="str">
        <f>IF(入力!I41="","",入力!I41)</f>
        <v>いすみ市立大原小学校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513148194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141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ﾅｶｻ　ｻﾂｷ
仲佐　さつき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4</v>
      </c>
      <c r="R52" s="392"/>
      <c r="S52" s="393"/>
      <c r="T52" s="410" t="str">
        <f>IF(入力!I43="","",入力!I43)</f>
        <v>いすみ市立大原小学校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513148315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143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わかしおスポーツクラブ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433427251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水野　成美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508076570</v>
      </c>
      <c r="H7" s="266"/>
      <c r="I7" s="266"/>
      <c r="J7" s="266">
        <f>IF(入力!J7="","",入力!J7)</f>
        <v>23125</v>
      </c>
      <c r="K7" s="266"/>
      <c r="L7" s="266"/>
      <c r="M7" s="266" t="str">
        <f>IF(入力!M7="","",入力!M7)</f>
        <v>0397897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石井　洋一</v>
      </c>
      <c r="D9" s="277"/>
      <c r="E9" s="277"/>
      <c r="F9" s="277"/>
      <c r="G9" s="266">
        <f>IF(入力!G9="","",入力!G9)</f>
        <v>511048237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屋代　大補</v>
      </c>
      <c r="D11" s="277"/>
      <c r="E11" s="277"/>
      <c r="F11" s="277"/>
      <c r="G11" s="266">
        <f>IF(入力!G11="","",入力!G11)</f>
        <v>511296004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屋代　有果里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水野　成美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千葉県いすみ市大原9538-7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090-3408-0334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090－3408－334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池田　陽茉莉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いすみ市立東小学校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512140765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石井　遥陽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いすみ市立浪花小学校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511264206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菊池　咲良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いすみ市立東小学校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512140676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高野　里菜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布施学校組合立布施小学校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512762453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君塚　陽菜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いすみ市立国吉小学校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513496190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関　なづな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勝浦市立勝浦小学校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514623854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東海林　美優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いすみ市立国吉小学校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513496204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戸田　菜月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いすみ市立大原小学校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513148165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齋藤　ゆうな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いすみ市立大原小学校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513148194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仲佐　さつき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いすみ市立大原小学校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513148315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わかしおスポーツクラブ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433427251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水野　成美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508076570</v>
      </c>
      <c r="H7" s="266"/>
      <c r="I7" s="266"/>
      <c r="J7" s="266">
        <f>IF(入力!J7="","",入力!J7)</f>
        <v>23125</v>
      </c>
      <c r="K7" s="266"/>
      <c r="L7" s="266"/>
      <c r="M7" s="266" t="str">
        <f>IF(入力!M7="","",入力!M7)</f>
        <v>0397897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石井　洋一</v>
      </c>
      <c r="D9" s="277"/>
      <c r="E9" s="277"/>
      <c r="F9" s="277"/>
      <c r="G9" s="266">
        <f>IF(入力!G9="","",入力!G9)</f>
        <v>511048237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屋代　大補</v>
      </c>
      <c r="D11" s="277"/>
      <c r="E11" s="277"/>
      <c r="F11" s="277"/>
      <c r="G11" s="266">
        <f>IF(入力!G11="","",入力!G11)</f>
        <v>511296004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屋代　有果里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水野　成美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千葉県いすみ市大原9538-7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090-3408-0334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090－3408－334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池田　陽茉莉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いすみ市立東小学校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512140765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石井　遥陽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いすみ市立浪花小学校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511264206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菊池　咲良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いすみ市立東小学校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512140676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高野　里菜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布施学校組合立布施小学校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512762453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君塚　陽菜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いすみ市立国吉小学校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513496190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関　なづな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勝浦市立勝浦小学校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514623854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東海林　美優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いすみ市立国吉小学校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513496204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戸田　菜月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いすみ市立大原小学校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513148165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齋藤　ゆうな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いすみ市立大原小学校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513148194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仲佐　さつき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いすみ市立大原小学校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513148315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4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12</v>
      </c>
      <c r="J5" s="445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433427251</v>
      </c>
      <c r="B7" s="33" t="str">
        <f>IF(入力!C3="","",入力!C3)</f>
        <v>わかしおスポーツクラブ</v>
      </c>
      <c r="C7" s="33" t="str">
        <f>IF(入力!C2="","",入力!C2)</f>
        <v>ﾜｶｼｵｽﾎﾟｰﾂｸﾗﾌﾞ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ＪＲ外房線</v>
      </c>
      <c r="S7" s="33" t="str">
        <f>IF(入力!AE5="","",入力!AE5)</f>
        <v>大原</v>
      </c>
      <c r="T7" s="33"/>
      <c r="U7" s="33">
        <f>IF(入力!C4="","",入力!C4)</f>
        <v>433427251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水野</v>
      </c>
      <c r="D16" s="33" t="str">
        <f>IF(入力!E8="","",入力!E8)</f>
        <v>成美</v>
      </c>
      <c r="E16" s="33" t="str">
        <f>IF(入力!C7="","",入力!C7)</f>
        <v>ミズノ</v>
      </c>
      <c r="F16" s="33" t="str">
        <f>IF(入力!E7="","",入力!E7)</f>
        <v>シゲヨシ</v>
      </c>
      <c r="G16" s="33">
        <f>IF(入力!G7="","",入力!G7)</f>
        <v>508076570</v>
      </c>
      <c r="H16" s="33">
        <f>IF(入力!J7="","",入力!J7)</f>
        <v>23125</v>
      </c>
      <c r="I16" s="33" t="str">
        <f>IF(入力!M7="","",入力!M7)</f>
        <v>0397897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298</v>
      </c>
      <c r="S16" s="33" t="str">
        <f>IF(入力!W7="","",入力!W7)</f>
        <v>0004</v>
      </c>
      <c r="T16" s="33" t="str">
        <f>IF(入力!P8="","",入力!P8)</f>
        <v>千葉県いすみ市大原9538-7</v>
      </c>
      <c r="U16" s="33" t="str">
        <f>IF(入力!AL7="","",入力!AL7)</f>
        <v>090</v>
      </c>
      <c r="V16" s="33" t="str">
        <f>IF(入力!AK8="","",入力!AK8)</f>
        <v>3408</v>
      </c>
      <c r="W16" s="33" t="str">
        <f>IF(入力!AP8="","",入力!AP8)</f>
        <v>0334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石井</v>
      </c>
      <c r="D17" s="33" t="str">
        <f>IF(入力!E10="","",入力!E10)</f>
        <v>洋一</v>
      </c>
      <c r="E17" s="33" t="str">
        <f>IF(入力!C9="","",入力!C9)</f>
        <v>ｲｼｲ</v>
      </c>
      <c r="F17" s="33" t="str">
        <f>IF(入力!E9="","",入力!E9)</f>
        <v>ﾖｳｲﾁ</v>
      </c>
      <c r="G17" s="33">
        <f>IF(入力!G9="","",入力!G9)</f>
        <v>511048237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298</v>
      </c>
      <c r="S17" s="33" t="str">
        <f>IF(入力!W9="","",入力!W9)</f>
        <v>0011</v>
      </c>
      <c r="T17" s="33" t="str">
        <f>IF(入力!P10="","",入力!P10)</f>
        <v>千葉県いすみ市岩船928</v>
      </c>
      <c r="U17" s="33" t="str">
        <f>IF(入力!AL9="","",入力!AL9)</f>
        <v>0470</v>
      </c>
      <c r="V17" s="33" t="str">
        <f>IF(入力!AK10="","",入力!AK10)</f>
        <v>62</v>
      </c>
      <c r="W17" s="33" t="str">
        <f>IF(入力!AP10="","",入力!AP10)</f>
        <v>9011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屋代</v>
      </c>
      <c r="D20" s="33" t="str">
        <f>IF(入力!E12="","",入力!E12)</f>
        <v>大補</v>
      </c>
      <c r="E20" s="33" t="str">
        <f>IF(入力!C11="","",入力!C11)</f>
        <v>ﾔｼﾛ</v>
      </c>
      <c r="F20" s="33" t="str">
        <f>IF(入力!E11="","",入力!E11)</f>
        <v>ﾀﾞｲｽｹ</v>
      </c>
      <c r="G20" s="33">
        <f>IF(入力!G11="","",入力!G11)</f>
        <v>511296004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298</v>
      </c>
      <c r="S20" s="33" t="str">
        <f>IF(入力!W11="","",入力!W11)</f>
        <v>0004</v>
      </c>
      <c r="T20" s="33" t="str">
        <f>IF(入力!P12="","",入力!P12)</f>
        <v>千葉県いすみ市大原9385</v>
      </c>
      <c r="U20" s="33" t="str">
        <f>IF(入力!AL11="","",入力!AL11)</f>
        <v>080</v>
      </c>
      <c r="V20" s="33" t="str">
        <f>IF(入力!AK12="","",入力!AK12)</f>
        <v>9570</v>
      </c>
      <c r="W20" s="33" t="str">
        <f>IF(入力!AP12="","",入力!AP12)</f>
        <v>7065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水野</v>
      </c>
      <c r="D22" s="33" t="str">
        <f>IF(入力!E16="","",入力!E16)</f>
        <v>成美</v>
      </c>
      <c r="E22" s="33" t="str">
        <f>IF(入力!C15="","",入力!C15)</f>
        <v>ﾐｽﾞﾉ</v>
      </c>
      <c r="F22" s="33" t="str">
        <f>IF(入力!E15="","",入力!E15)</f>
        <v>ｼｹﾞﾖｼ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090</v>
      </c>
      <c r="O22" s="33">
        <f>IF(入力!E21="","",入力!E21)</f>
        <v>3408</v>
      </c>
      <c r="P22" s="33">
        <f>IF(入力!G21="","",入力!G21)</f>
        <v>334</v>
      </c>
      <c r="Q22" s="33"/>
      <c r="R22" s="33" t="str">
        <f>IF(入力!R15="","",入力!R15)</f>
        <v>298</v>
      </c>
      <c r="S22" s="33" t="str">
        <f>IF(入力!W15="","",入力!W15)</f>
        <v>0004</v>
      </c>
      <c r="T22" s="33" t="str">
        <f>IF(入力!P16="","",入力!P16)</f>
        <v>千葉県いすみ市大原9538-7</v>
      </c>
      <c r="U22" s="33" t="str">
        <f>IF(入力!AL15="","",入力!AL15)</f>
        <v>090</v>
      </c>
      <c r="V22" s="33" t="str">
        <f>IF(入力!AK16="","",入力!AK16)</f>
        <v>3408</v>
      </c>
      <c r="W22" s="33" t="str">
        <f>IF(入力!AP16="","",入力!AP16)</f>
        <v>0334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屋代</v>
      </c>
      <c r="D23" s="33" t="str">
        <f>IF(入力!$E$14="","",入力!$E$14)</f>
        <v>有果里</v>
      </c>
      <c r="E23" s="33" t="str">
        <f>IF(入力!$C$13="","",入力!$C$13)</f>
        <v>ヤシロ</v>
      </c>
      <c r="F23" s="33" t="str">
        <f>IF(入力!$E$13="","",入力!$E$13)</f>
        <v>ユカリ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池田</v>
      </c>
      <c r="D24" s="75" t="str">
        <f>VLOOKUP($B$51,$A$53:$F$352,4)</f>
        <v>陽茉莉</v>
      </c>
      <c r="E24" s="75" t="str">
        <f>VLOOKUP($B$51,$A$53:$F$352,5)</f>
        <v>ｲｹﾀﾞ</v>
      </c>
      <c r="F24" s="75" t="str">
        <f>VLOOKUP($B$51,$A$53:$F$352,6)</f>
        <v>ﾋﾏﾘ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池田</v>
      </c>
      <c r="D53" s="33" t="str">
        <f>IF(入力!E26="","",入力!E26)</f>
        <v>陽茉莉</v>
      </c>
      <c r="E53" s="33" t="str">
        <f>IF(入力!C25="","",入力!C25)</f>
        <v>ｲｹﾀﾞ</v>
      </c>
      <c r="F53" s="33" t="str">
        <f>IF(入力!E25="","",入力!E25)</f>
        <v>ﾋﾏﾘ</v>
      </c>
      <c r="G53" s="33">
        <f>IF(入力!M25="","",入力!M25)</f>
        <v>512140765</v>
      </c>
      <c r="H53" s="33" t="str">
        <f>IF(入力!I25="","",入力!I25)</f>
        <v>いすみ市立東小学校</v>
      </c>
      <c r="I53" s="33">
        <f>IF(入力!G25="","",入力!G25)</f>
        <v>6</v>
      </c>
      <c r="J53" s="33">
        <f>IF(入力!P25="","",入力!P25)</f>
        <v>159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石井</v>
      </c>
      <c r="D54" s="33" t="str">
        <f>IF(入力!E28="","",入力!E28)</f>
        <v>遥陽</v>
      </c>
      <c r="E54" s="33" t="str">
        <f>IF(入力!C27="","",入力!C27)</f>
        <v>ｲｼｲ</v>
      </c>
      <c r="F54" s="33" t="str">
        <f>IF(入力!E27="","",入力!E27)</f>
        <v>ﾐﾔﾋﾞ</v>
      </c>
      <c r="G54" s="33">
        <f>IF(入力!M27="","",入力!M27)</f>
        <v>511264206</v>
      </c>
      <c r="H54" s="33" t="str">
        <f>IF(入力!I27="","",入力!I27)</f>
        <v>いすみ市立浪花小学校</v>
      </c>
      <c r="I54" s="33">
        <f>IF(入力!G27="","",入力!G27)</f>
        <v>6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菊池</v>
      </c>
      <c r="D55" s="33" t="str">
        <f>IF(入力!E30="","",入力!E30)</f>
        <v>咲良</v>
      </c>
      <c r="E55" s="33" t="str">
        <f>IF(入力!C29="","",入力!C29)</f>
        <v>ｷｸﾁ</v>
      </c>
      <c r="F55" s="33" t="str">
        <f>IF(入力!E29="","",入力!E29)</f>
        <v>ｻｸﾗ</v>
      </c>
      <c r="G55" s="33">
        <f>IF(入力!M29="","",入力!M29)</f>
        <v>512140676</v>
      </c>
      <c r="H55" s="33" t="str">
        <f>IF(入力!I29="","",入力!I29)</f>
        <v>いすみ市立東小学校</v>
      </c>
      <c r="I55" s="33">
        <f>IF(入力!G29="","",入力!G29)</f>
        <v>6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高野</v>
      </c>
      <c r="D56" s="33" t="str">
        <f>IF(入力!E32="","",入力!E32)</f>
        <v>里菜</v>
      </c>
      <c r="E56" s="33" t="str">
        <f>IF(入力!C31="","",入力!C31)</f>
        <v>ﾀｶﾉ</v>
      </c>
      <c r="F56" s="33" t="str">
        <f>IF(入力!E31="","",入力!E31)</f>
        <v>ﾘﾅ</v>
      </c>
      <c r="G56" s="33">
        <f>IF(入力!M31="","",入力!M31)</f>
        <v>512762453</v>
      </c>
      <c r="H56" s="33" t="str">
        <f>IF(入力!I31="","",入力!I31)</f>
        <v>布施学校組合立布施小学校</v>
      </c>
      <c r="I56" s="33">
        <f>IF(入力!G31="","",入力!G31)</f>
        <v>6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君塚</v>
      </c>
      <c r="D57" s="33" t="str">
        <f>IF(入力!E34="","",入力!E34)</f>
        <v>陽菜</v>
      </c>
      <c r="E57" s="33" t="str">
        <f>IF(入力!C33="","",入力!C33)</f>
        <v>ｷﾐﾂﾞｶ</v>
      </c>
      <c r="F57" s="33" t="str">
        <f>IF(入力!E33="","",入力!E33)</f>
        <v>ﾋﾅ</v>
      </c>
      <c r="G57" s="33">
        <f>IF(入力!M33="","",入力!M33)</f>
        <v>513496190</v>
      </c>
      <c r="H57" s="33" t="str">
        <f>IF(入力!I33="","",入力!I33)</f>
        <v>いすみ市立国吉小学校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関</v>
      </c>
      <c r="D58" s="33" t="str">
        <f>IF(入力!E36="","",入力!E36)</f>
        <v>なづな</v>
      </c>
      <c r="E58" s="33" t="str">
        <f>IF(入力!C35="","",入力!C35)</f>
        <v>ｾｷ</v>
      </c>
      <c r="F58" s="33" t="str">
        <f>IF(入力!E35="","",入力!E35)</f>
        <v>ﾅﾂﾞﾅ</v>
      </c>
      <c r="G58" s="33">
        <f>IF(入力!M35="","",入力!M35)</f>
        <v>514623854</v>
      </c>
      <c r="H58" s="33" t="str">
        <f>IF(入力!I35="","",入力!I35)</f>
        <v>勝浦市立勝浦小学校</v>
      </c>
      <c r="I58" s="33">
        <f>IF(入力!G35="","",入力!G35)</f>
        <v>6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東海林</v>
      </c>
      <c r="D59" s="33" t="str">
        <f>IF(入力!E38="","",入力!E38)</f>
        <v>美優</v>
      </c>
      <c r="E59" s="33" t="str">
        <f>IF(入力!C37="","",入力!C37)</f>
        <v>ｼｮｳｼﾞ</v>
      </c>
      <c r="F59" s="33" t="str">
        <f>IF(入力!E37="","",入力!E37)</f>
        <v>ﾐﾕ</v>
      </c>
      <c r="G59" s="33">
        <f>IF(入力!M37="","",入力!M37)</f>
        <v>513496204</v>
      </c>
      <c r="H59" s="33" t="str">
        <f>IF(入力!I37="","",入力!I37)</f>
        <v>いすみ市立国吉小学校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戸田</v>
      </c>
      <c r="D60" s="33" t="str">
        <f>IF(入力!E40="","",入力!E40)</f>
        <v>菜月</v>
      </c>
      <c r="E60" s="33" t="str">
        <f>IF(入力!C39="","",入力!C39)</f>
        <v>ﾄﾀﾞ</v>
      </c>
      <c r="F60" s="33" t="str">
        <f>IF(入力!E39="","",入力!E39)</f>
        <v>ﾅﾂｷ</v>
      </c>
      <c r="G60" s="33">
        <f>IF(入力!M39="","",入力!M39)</f>
        <v>513148165</v>
      </c>
      <c r="H60" s="33" t="str">
        <f>IF(入力!I39="","",入力!I39)</f>
        <v>いすみ市立大原小学校</v>
      </c>
      <c r="I60" s="33">
        <f>IF(入力!G39="","",入力!G39)</f>
        <v>5</v>
      </c>
      <c r="J60" s="33">
        <f>IF(入力!P39="","",入力!P39)</f>
        <v>159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齋藤</v>
      </c>
      <c r="D61" s="33" t="str">
        <f>IF(入力!E42="","",入力!E42)</f>
        <v>ゆうな</v>
      </c>
      <c r="E61" s="33" t="str">
        <f>IF(入力!C41="","",入力!C41)</f>
        <v>ｻｲﾄｳ</v>
      </c>
      <c r="F61" s="33" t="str">
        <f>IF(入力!E41="","",入力!E41)</f>
        <v>ﾕｳﾅ</v>
      </c>
      <c r="G61" s="33">
        <f>IF(入力!M41="","",入力!M41)</f>
        <v>513148194</v>
      </c>
      <c r="H61" s="33" t="str">
        <f>IF(入力!I41="","",入力!I41)</f>
        <v>いすみ市立大原小学校</v>
      </c>
      <c r="I61" s="33">
        <f>IF(入力!G41="","",入力!G41)</f>
        <v>5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仲佐</v>
      </c>
      <c r="D62" s="33" t="str">
        <f>IF(入力!E44="","",入力!E44)</f>
        <v>さつき</v>
      </c>
      <c r="E62" s="33" t="str">
        <f>IF(入力!C43="","",入力!C43)</f>
        <v>ﾅｶｻ</v>
      </c>
      <c r="F62" s="33" t="str">
        <f>IF(入力!E43="","",入力!E43)</f>
        <v>ｻﾂｷ</v>
      </c>
      <c r="G62" s="33">
        <f>IF(入力!M43="","",入力!M43)</f>
        <v>513148315</v>
      </c>
      <c r="H62" s="33" t="str">
        <f>IF(入力!I43="","",入力!I43)</f>
        <v>いすみ市立大原小学校</v>
      </c>
      <c r="I62" s="33">
        <f>IF(入力!G43="","",入力!G43)</f>
        <v>4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isumi</cp:lastModifiedBy>
  <cp:lastPrinted>2016-05-27T06:19:33Z</cp:lastPrinted>
  <dcterms:created xsi:type="dcterms:W3CDTF">2014-04-05T09:56:00Z</dcterms:created>
  <dcterms:modified xsi:type="dcterms:W3CDTF">2016-09-20T04:08:48Z</dcterms:modified>
</cp:coreProperties>
</file>