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9585" yWindow="-15" windowWidth="9615" windowHeight="119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<sst xmlns="http://schemas.openxmlformats.org/spreadsheetml/2006/main" count="444" uniqueCount="305">
  <si>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</si>
  <si>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</si>
  <si>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</si>
  <si>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</si>
  <si>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</si>
  <si>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</si>
  <si>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</si>
  <si>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</si>
  <si>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</si>
  <si>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</si>
  <si>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</si>
  <si>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</si>
  <si>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</si>
  <si>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</si>
  <si>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</si>
  <si>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</si>
  <si>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</si>
  <si>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</si>
  <si>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</si>
  <si>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</si>
  <si>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</si>
  <si>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</si>
  <si>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</si>
  <si>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</si>
  <si>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</si>
  <si>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</si>
  <si>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</si>
  <si>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</si>
  <si>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</si>
  <si>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</si>
  <si>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</si>
  <si>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</si>
  <si>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</si>
  <si>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</si>
  <si>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</si>
  <si>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</si>
  <si>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</si>
  <si>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</si>
  <si>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</si>
  <si>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</si>
  <si>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</si>
  <si>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</si>
  <si>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</si>
  <si>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</si>
  <si>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</si>
  <si>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</si>
  <si>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</si>
  <si>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</si>
  <si>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</si>
  <si>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</si>
  <si>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</si>
  <si>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</si>
  <si>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</si>
  <si>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</si>
  <si>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</si>
  <si>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</si>
  <si>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</si>
  <si>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</si>
  <si>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</si>
  <si>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</si>
  <si>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</si>
  <si>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</si>
  <si>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</si>
  <si>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</si>
  <si>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</si>
  <si>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</si>
  <si>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</si>
  <si>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</si>
  <si>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</si>
  <si>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</si>
  <si>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</si>
  <si>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</si>
  <si>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</si>
  <si>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</si>
  <si>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</si>
  <si>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</si>
  <si>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</si>
  <si>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</si>
  <si>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</si>
  <si>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</si>
  <si>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</si>
  <si>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</si>
  <si>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</si>
  <si>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</si>
  <si>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</si>
  <si>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</si>
  <si>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</si>
  <si>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</si>
  <si>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</si>
  <si>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</si>
  <si>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</si>
  <si>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</si>
  <si>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</si>
  <si>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</si>
  <si>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</si>
  <si>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</si>
  <si>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</si>
  <si>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</si>
  <si>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</si>
  <si>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</si>
  <si>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</si>
  <si>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</si>
  <si>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</si>
  <si>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</si>
  <si>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</si>
  <si>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</si>
  <si>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</si>
  <si>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</si>
  <si>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</si>
  <si>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</si>
  <si>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</si>
  <si>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</si>
  <si>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</si>
  <si>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</si>
  <si>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</si>
  <si>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</si>
  <si>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</si>
  <si>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</si>
  <si>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</si>
  <si>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</si>
  <si>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</si>
  <si>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</si>
  <si>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</si>
  <si>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</si>
  <si>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</si>
  <si>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</si>
  <si>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</si>
  <si>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</si>
  <si>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</si>
  <si>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</si>
  <si>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</si>
  <si>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</si>
  <si>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</si>
  <si>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</si>
  <si>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</si>
  <si>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</si>
  <si>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</si>
  <si>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</si>
  <si>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</si>
  <si>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</si>
  <si>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</si>
  <si>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</si>
  <si>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</si>
  <si>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</si>
  <si>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</si>
  <si>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</si>
  <si>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</si>
  <si>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</si>
  <si>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</si>
  <si>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</si>
  <si>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</si>
  <si>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</si>
  <si>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</si>
  <si>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</si>
  <si>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</si>
  <si>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</si>
  <si>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</si>
  <si>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</si>
  <si>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</si>
  <si>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</si>
  <si>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</si>
  <si>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</si>
  <si>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</si>
  <si>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</si>
  <si>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</si>
  <si>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</si>
  <si>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</si>
  <si>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</si>
  <si>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</si>
  <si>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</si>
  <si>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</si>
  <si>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</si>
  <si>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</si>
  <si>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</si>
  <si>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</si>
  <si>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</si>
  <si>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</si>
  <si>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</si>
  <si>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</si>
  <si>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</si>
  <si>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</si>
  <si>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</si>
  <si>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</si>
  <si>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</si>
  <si>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</si>
  <si>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</si>
  <si>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</si>
  <si>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</si>
  <si>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</si>
  <si>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</si>
  <si>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</si>
  <si>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</si>
  <si>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</si>
  <si>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</si>
  <si>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</si>
  <si>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</si>
  <si>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</si>
  <si>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</si>
  <si>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</si>
  <si>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</si>
  <si>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わかしおスポーツクラブ</t>
    <phoneticPr fontId="2"/>
  </si>
  <si>
    <t>いすみ市</t>
    <rPh sb="3" eb="4">
      <t>シ</t>
    </rPh>
    <phoneticPr fontId="2"/>
  </si>
  <si>
    <t>ﾜｶｼｵｽﾎﾟｰﾂｸﾗﾌﾞ</t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</si>
  <si>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</si>
  <si>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</si>
  <si>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</si>
  <si>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</si>
  <si>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石井</t>
    <rPh sb="0" eb="2">
      <t>イシイ</t>
    </rPh>
    <phoneticPr fontId="2"/>
  </si>
  <si>
    <t>洋一</t>
    <rPh sb="0" eb="2">
      <t>ヨウイチ</t>
    </rPh>
    <phoneticPr fontId="2"/>
  </si>
  <si>
    <t>屋代</t>
    <rPh sb="0" eb="2">
      <t>ヤシロ</t>
    </rPh>
    <phoneticPr fontId="2"/>
  </si>
  <si>
    <t>大補</t>
    <rPh sb="0" eb="2">
      <t>ダイスケ</t>
    </rPh>
    <phoneticPr fontId="2"/>
  </si>
  <si>
    <t>有果里</t>
    <rPh sb="0" eb="1">
      <t>ユウ</t>
    </rPh>
    <rPh sb="1" eb="2">
      <t>カ</t>
    </rPh>
    <rPh sb="2" eb="3">
      <t>リ</t>
    </rPh>
    <phoneticPr fontId="2"/>
  </si>
  <si>
    <t>ミズノ</t>
    <phoneticPr fontId="2"/>
  </si>
  <si>
    <t>シゲヨシ</t>
    <phoneticPr fontId="2"/>
  </si>
  <si>
    <t>ｲｼｲ</t>
    <phoneticPr fontId="2"/>
  </si>
  <si>
    <t>ﾖｳｲﾁ</t>
    <phoneticPr fontId="2"/>
  </si>
  <si>
    <t>ﾔｼﾛ</t>
    <phoneticPr fontId="2"/>
  </si>
  <si>
    <t>ﾀﾞｲｽｹ</t>
    <phoneticPr fontId="2"/>
  </si>
  <si>
    <t>ヤシロ</t>
    <phoneticPr fontId="2"/>
  </si>
  <si>
    <t>ユカリ</t>
    <phoneticPr fontId="2"/>
  </si>
  <si>
    <t>ﾐｽﾞﾉ</t>
    <phoneticPr fontId="2"/>
  </si>
  <si>
    <t>ｼｹﾞﾖｼ</t>
    <phoneticPr fontId="2"/>
  </si>
  <si>
    <t>298</t>
    <phoneticPr fontId="2"/>
  </si>
  <si>
    <t>0004</t>
    <phoneticPr fontId="2"/>
  </si>
  <si>
    <t>090</t>
    <phoneticPr fontId="2"/>
  </si>
  <si>
    <t>3408</t>
    <phoneticPr fontId="2"/>
  </si>
  <si>
    <t>0334</t>
    <phoneticPr fontId="2"/>
  </si>
  <si>
    <t>0011</t>
    <phoneticPr fontId="2"/>
  </si>
  <si>
    <t>0470</t>
    <phoneticPr fontId="2"/>
  </si>
  <si>
    <t>62</t>
    <phoneticPr fontId="2"/>
  </si>
  <si>
    <t>9011</t>
    <phoneticPr fontId="2"/>
  </si>
  <si>
    <t>080</t>
    <phoneticPr fontId="2"/>
  </si>
  <si>
    <t>9570</t>
    <phoneticPr fontId="2"/>
  </si>
  <si>
    <t>7065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</si>
  <si>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</si>
  <si>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千葉県いすみ市岩船928</t>
    <rPh sb="6" eb="7">
      <t>シ</t>
    </rPh>
    <rPh sb="7" eb="9">
      <t>イワフネ</t>
    </rPh>
    <phoneticPr fontId="2"/>
  </si>
  <si>
    <t>千葉県いすみ市大原9385</t>
    <rPh sb="6" eb="7">
      <t>シ</t>
    </rPh>
    <rPh sb="7" eb="9">
      <t>オオハラ</t>
    </rPh>
    <phoneticPr fontId="2"/>
  </si>
  <si>
    <t>千葉県いすみ市大原9538-7</t>
    <rPh sb="6" eb="7">
      <t>シ</t>
    </rPh>
    <rPh sb="7" eb="9">
      <t>オオハラ</t>
    </rPh>
    <phoneticPr fontId="2"/>
  </si>
  <si>
    <t>①</t>
    <phoneticPr fontId="2"/>
  </si>
  <si>
    <t>東海林</t>
    <phoneticPr fontId="2"/>
  </si>
  <si>
    <t>美優</t>
    <phoneticPr fontId="2"/>
  </si>
  <si>
    <t>戸田</t>
    <phoneticPr fontId="2"/>
  </si>
  <si>
    <t>菜月</t>
    <phoneticPr fontId="2"/>
  </si>
  <si>
    <t>齋藤</t>
    <phoneticPr fontId="2"/>
  </si>
  <si>
    <t>ゆうな</t>
    <phoneticPr fontId="2"/>
  </si>
  <si>
    <t>仲佐</t>
    <phoneticPr fontId="2"/>
  </si>
  <si>
    <t>さつき</t>
    <phoneticPr fontId="2"/>
  </si>
  <si>
    <t>いすみ市立大原小学校</t>
    <phoneticPr fontId="2"/>
  </si>
  <si>
    <t>ｼｮｳｼﾞ</t>
    <phoneticPr fontId="2"/>
  </si>
  <si>
    <t>ﾐﾕ</t>
    <phoneticPr fontId="2"/>
  </si>
  <si>
    <t>ﾄﾀﾞ</t>
    <phoneticPr fontId="2"/>
  </si>
  <si>
    <t>ﾅﾂｷ</t>
    <phoneticPr fontId="2"/>
  </si>
  <si>
    <t>ｻｲﾄｳ</t>
    <phoneticPr fontId="2"/>
  </si>
  <si>
    <t>ﾕｳﾅ</t>
    <phoneticPr fontId="2"/>
  </si>
  <si>
    <t>ﾅｶｻ</t>
    <phoneticPr fontId="2"/>
  </si>
  <si>
    <t>ｻﾂｷ</t>
    <phoneticPr fontId="2"/>
  </si>
  <si>
    <t>090</t>
    <phoneticPr fontId="2"/>
  </si>
  <si>
    <t>0397897</t>
    <phoneticPr fontId="2"/>
  </si>
  <si>
    <t>森信　</t>
    <phoneticPr fontId="2"/>
  </si>
  <si>
    <t>樹里</t>
    <phoneticPr fontId="2"/>
  </si>
  <si>
    <t>美穂</t>
    <phoneticPr fontId="2"/>
  </si>
  <si>
    <t>秋葉</t>
    <phoneticPr fontId="2"/>
  </si>
  <si>
    <t>奈波</t>
    <phoneticPr fontId="2"/>
  </si>
  <si>
    <t>鶴岡</t>
    <phoneticPr fontId="2"/>
  </si>
  <si>
    <t>田中</t>
    <phoneticPr fontId="2"/>
  </si>
  <si>
    <t>結菜</t>
    <phoneticPr fontId="2"/>
  </si>
  <si>
    <t>優香</t>
    <phoneticPr fontId="2"/>
  </si>
  <si>
    <t>三好</t>
    <phoneticPr fontId="2"/>
  </si>
  <si>
    <t>松尾</t>
    <phoneticPr fontId="2"/>
  </si>
  <si>
    <t>夏也子</t>
    <phoneticPr fontId="2"/>
  </si>
  <si>
    <t>友季永</t>
    <phoneticPr fontId="2"/>
  </si>
  <si>
    <t>久間</t>
    <phoneticPr fontId="2"/>
  </si>
  <si>
    <t>屋代</t>
    <phoneticPr fontId="2"/>
  </si>
  <si>
    <t>桃香</t>
    <phoneticPr fontId="2"/>
  </si>
  <si>
    <t>ひまわり</t>
    <phoneticPr fontId="2"/>
  </si>
  <si>
    <t>岡</t>
    <phoneticPr fontId="2"/>
  </si>
  <si>
    <t>ﾓﾘﾉﾌﾞ</t>
    <phoneticPr fontId="2"/>
  </si>
  <si>
    <t>ｼﾞｭﾘ</t>
    <phoneticPr fontId="2"/>
  </si>
  <si>
    <t>ｱｷﾊﾞ</t>
    <phoneticPr fontId="2"/>
  </si>
  <si>
    <t>ﾐﾎ</t>
    <phoneticPr fontId="2"/>
  </si>
  <si>
    <t>ﾂﾙｵｶ</t>
    <phoneticPr fontId="2"/>
  </si>
  <si>
    <t>ﾅﾅﾐ</t>
    <phoneticPr fontId="2"/>
  </si>
  <si>
    <t>ﾀﾅｶ</t>
    <phoneticPr fontId="2"/>
  </si>
  <si>
    <t>ﾕﾅ</t>
    <phoneticPr fontId="2"/>
  </si>
  <si>
    <t>ﾐﾖｼ</t>
    <phoneticPr fontId="2"/>
  </si>
  <si>
    <t>ﾕｳｶ</t>
    <phoneticPr fontId="2"/>
  </si>
  <si>
    <t>ﾏﾂｵ</t>
    <phoneticPr fontId="2"/>
  </si>
  <si>
    <t>ｶﾔｺ</t>
    <phoneticPr fontId="2"/>
  </si>
  <si>
    <t>ｷｭｳﾏ</t>
    <phoneticPr fontId="2"/>
  </si>
  <si>
    <t>ﾕｷﾅ</t>
    <phoneticPr fontId="2"/>
  </si>
  <si>
    <t>ﾓﾓｶ</t>
    <phoneticPr fontId="2"/>
  </si>
  <si>
    <t>ｵｶ</t>
    <phoneticPr fontId="2"/>
  </si>
  <si>
    <t>ﾋﾏﾜﾘ</t>
    <phoneticPr fontId="2"/>
  </si>
  <si>
    <t>いすみ市立大原小学校</t>
    <phoneticPr fontId="2"/>
  </si>
  <si>
    <t>いすみ市立大原小学校</t>
    <phoneticPr fontId="2"/>
  </si>
  <si>
    <t>いすみ市立東海小学校</t>
    <rPh sb="5" eb="7">
      <t>トウカイ</t>
    </rPh>
    <phoneticPr fontId="2"/>
  </si>
  <si>
    <t>いすみ市立東海小学校</t>
    <phoneticPr fontId="2"/>
  </si>
  <si>
    <t>いすみ市立国吉小学校</t>
    <phoneticPr fontId="2"/>
  </si>
  <si>
    <t>御宿町立御宿小学校</t>
    <rPh sb="0" eb="2">
      <t>オンジュク</t>
    </rPh>
    <rPh sb="2" eb="4">
      <t>チョウリツ</t>
    </rPh>
    <rPh sb="4" eb="6">
      <t>オンジュク</t>
    </rPh>
    <rPh sb="6" eb="9">
      <t>ショウガッコウ</t>
    </rPh>
    <phoneticPr fontId="2"/>
  </si>
  <si>
    <t>ｵｵｿﾈ</t>
    <phoneticPr fontId="2"/>
  </si>
  <si>
    <t>ﾏﾅｶ</t>
    <phoneticPr fontId="2"/>
  </si>
  <si>
    <t>いすみ市立国吉小学校</t>
    <phoneticPr fontId="2"/>
  </si>
  <si>
    <t>大曽根</t>
    <phoneticPr fontId="2"/>
  </si>
  <si>
    <t>愛香</t>
    <phoneticPr fontId="2"/>
  </si>
  <si>
    <t>夷隅地域のバレー普及を目的として創立１０年を迎えました。今では多くの方々にお世話になりバレー活動の場をいただけるようになりました。今大会ではお世話になった方々への感謝の気持ちを忘れず、元気よく、声を出しボールをつなぎ頑張ります。</t>
    <rPh sb="0" eb="2">
      <t>イスミ</t>
    </rPh>
    <rPh sb="2" eb="4">
      <t>チイキ</t>
    </rPh>
    <rPh sb="8" eb="10">
      <t>フキュウ</t>
    </rPh>
    <rPh sb="11" eb="13">
      <t>モクテキ</t>
    </rPh>
    <rPh sb="17" eb="18">
      <t>リツ</t>
    </rPh>
    <rPh sb="20" eb="21">
      <t>ネン</t>
    </rPh>
    <rPh sb="22" eb="23">
      <t>ムカ</t>
    </rPh>
    <rPh sb="28" eb="29">
      <t>イマ</t>
    </rPh>
    <rPh sb="31" eb="32">
      <t>オオ</t>
    </rPh>
    <rPh sb="34" eb="36">
      <t>カタガタ</t>
    </rPh>
    <rPh sb="38" eb="40">
      <t>セワ</t>
    </rPh>
    <rPh sb="46" eb="48">
      <t>カツドウ</t>
    </rPh>
    <rPh sb="49" eb="50">
      <t>バ</t>
    </rPh>
    <rPh sb="65" eb="66">
      <t>コン</t>
    </rPh>
    <rPh sb="66" eb="68">
      <t>タイカイ</t>
    </rPh>
    <rPh sb="71" eb="73">
      <t>セワ</t>
    </rPh>
    <rPh sb="77" eb="79">
      <t>カタガタ</t>
    </rPh>
    <rPh sb="81" eb="83">
      <t>カンシャ</t>
    </rPh>
    <rPh sb="84" eb="86">
      <t>キモ</t>
    </rPh>
    <rPh sb="88" eb="89">
      <t>ワス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</si>
</sst>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6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0" zoomScaleNormal="100" workbookViewId="0">
      <selection activeCell="AI51" sqref="AI5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202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433427251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433427251</v>
      </c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4" t="s">
        <v>212</v>
      </c>
      <c r="D7" s="135"/>
      <c r="E7" s="110" t="s">
        <v>213</v>
      </c>
      <c r="F7" s="111"/>
      <c r="G7" s="92">
        <v>508076570</v>
      </c>
      <c r="H7" s="92"/>
      <c r="I7" s="92"/>
      <c r="J7" s="92">
        <v>23125</v>
      </c>
      <c r="K7" s="92"/>
      <c r="L7" s="92"/>
      <c r="M7" s="146" t="s">
        <v>257</v>
      </c>
      <c r="N7" s="92"/>
      <c r="O7" s="92"/>
      <c r="P7" s="89" t="s">
        <v>72</v>
      </c>
      <c r="Q7" s="90"/>
      <c r="R7" s="108" t="s">
        <v>222</v>
      </c>
      <c r="S7" s="108"/>
      <c r="T7" s="108"/>
      <c r="U7" s="108"/>
      <c r="V7" s="50" t="s">
        <v>73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 t="s">
        <v>224</v>
      </c>
      <c r="AM7" s="147"/>
      <c r="AN7" s="147"/>
      <c r="AO7" s="147"/>
      <c r="AP7" s="147"/>
      <c r="AQ7" s="147"/>
      <c r="AR7" s="147"/>
      <c r="AS7" s="59" t="s">
        <v>75</v>
      </c>
      <c r="AT7" s="261">
        <v>47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8" t="s">
        <v>234</v>
      </c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 t="s">
        <v>225</v>
      </c>
      <c r="AL8" s="151"/>
      <c r="AM8" s="151"/>
      <c r="AN8" s="151"/>
      <c r="AO8" s="60" t="s">
        <v>76</v>
      </c>
      <c r="AP8" s="151" t="s">
        <v>226</v>
      </c>
      <c r="AQ8" s="151"/>
      <c r="AR8" s="151"/>
      <c r="AS8" s="152"/>
      <c r="AT8" s="261"/>
    </row>
    <row r="9" spans="1:51" ht="14.45" customHeight="1">
      <c r="A9" s="99" t="s">
        <v>150</v>
      </c>
      <c r="B9" s="100"/>
      <c r="C9" s="134" t="s">
        <v>214</v>
      </c>
      <c r="D9" s="135"/>
      <c r="E9" s="110" t="s">
        <v>215</v>
      </c>
      <c r="F9" s="111"/>
      <c r="G9" s="92">
        <v>511048237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222</v>
      </c>
      <c r="S9" s="108"/>
      <c r="T9" s="108"/>
      <c r="U9" s="108"/>
      <c r="V9" s="50" t="s">
        <v>73</v>
      </c>
      <c r="W9" s="107" t="s">
        <v>227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 t="s">
        <v>228</v>
      </c>
      <c r="AM9" s="147"/>
      <c r="AN9" s="147"/>
      <c r="AO9" s="147"/>
      <c r="AP9" s="147"/>
      <c r="AQ9" s="147"/>
      <c r="AR9" s="147"/>
      <c r="AS9" s="59" t="s">
        <v>194</v>
      </c>
      <c r="AT9" s="262">
        <v>41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8" t="s">
        <v>235</v>
      </c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5"/>
      <c r="AK10" s="150" t="s">
        <v>229</v>
      </c>
      <c r="AL10" s="151"/>
      <c r="AM10" s="151"/>
      <c r="AN10" s="151"/>
      <c r="AO10" s="60" t="s">
        <v>195</v>
      </c>
      <c r="AP10" s="151" t="s">
        <v>230</v>
      </c>
      <c r="AQ10" s="151"/>
      <c r="AR10" s="151"/>
      <c r="AS10" s="152"/>
      <c r="AT10" s="262"/>
    </row>
    <row r="11" spans="1:51" ht="14.45" customHeight="1">
      <c r="A11" s="99" t="s">
        <v>151</v>
      </c>
      <c r="B11" s="100"/>
      <c r="C11" s="134" t="s">
        <v>216</v>
      </c>
      <c r="D11" s="135"/>
      <c r="E11" s="110" t="s">
        <v>217</v>
      </c>
      <c r="F11" s="111"/>
      <c r="G11" s="92">
        <v>511296004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222</v>
      </c>
      <c r="S11" s="108"/>
      <c r="T11" s="108"/>
      <c r="U11" s="108"/>
      <c r="V11" s="50" t="s">
        <v>73</v>
      </c>
      <c r="W11" s="107" t="s">
        <v>223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 t="s">
        <v>231</v>
      </c>
      <c r="AM11" s="147"/>
      <c r="AN11" s="147"/>
      <c r="AO11" s="147"/>
      <c r="AP11" s="147"/>
      <c r="AQ11" s="147"/>
      <c r="AR11" s="147"/>
      <c r="AS11" s="59" t="s">
        <v>194</v>
      </c>
      <c r="AT11" s="262">
        <v>36</v>
      </c>
    </row>
    <row r="12" spans="1:51" ht="18" customHeight="1">
      <c r="A12" s="99"/>
      <c r="B12" s="100"/>
      <c r="C12" s="137" t="s">
        <v>209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8" t="s">
        <v>236</v>
      </c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5"/>
      <c r="AK12" s="150" t="s">
        <v>232</v>
      </c>
      <c r="AL12" s="151"/>
      <c r="AM12" s="151"/>
      <c r="AN12" s="151"/>
      <c r="AO12" s="60" t="s">
        <v>195</v>
      </c>
      <c r="AP12" s="151" t="s">
        <v>233</v>
      </c>
      <c r="AQ12" s="151"/>
      <c r="AR12" s="151"/>
      <c r="AS12" s="152"/>
      <c r="AT12" s="262"/>
    </row>
    <row r="13" spans="1:51" ht="15" customHeight="1">
      <c r="A13" s="99" t="s">
        <v>152</v>
      </c>
      <c r="B13" s="100"/>
      <c r="C13" s="134" t="s">
        <v>218</v>
      </c>
      <c r="D13" s="135"/>
      <c r="E13" s="110" t="s">
        <v>219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99"/>
      <c r="B14" s="100"/>
      <c r="C14" s="137" t="s">
        <v>209</v>
      </c>
      <c r="D14" s="138"/>
      <c r="E14" s="139" t="s">
        <v>211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4" t="s">
        <v>166</v>
      </c>
      <c r="B15" s="100"/>
      <c r="C15" s="134" t="s">
        <v>220</v>
      </c>
      <c r="D15" s="135"/>
      <c r="E15" s="110" t="s">
        <v>221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222</v>
      </c>
      <c r="S15" s="108"/>
      <c r="T15" s="108"/>
      <c r="U15" s="108"/>
      <c r="V15" s="49" t="s">
        <v>73</v>
      </c>
      <c r="W15" s="107" t="s">
        <v>223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 t="s">
        <v>224</v>
      </c>
      <c r="AM15" s="147"/>
      <c r="AN15" s="147"/>
      <c r="AO15" s="147"/>
      <c r="AP15" s="147"/>
      <c r="AQ15" s="147"/>
      <c r="AR15" s="147"/>
      <c r="AS15" s="59" t="s">
        <v>194</v>
      </c>
      <c r="AT15" s="262">
        <v>47</v>
      </c>
    </row>
    <row r="16" spans="1:51" ht="18" customHeight="1">
      <c r="A16" s="99"/>
      <c r="B16" s="100"/>
      <c r="C16" s="137" t="s">
        <v>205</v>
      </c>
      <c r="D16" s="138"/>
      <c r="E16" s="139" t="s">
        <v>206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8" t="s">
        <v>237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5"/>
      <c r="AK16" s="150" t="s">
        <v>225</v>
      </c>
      <c r="AL16" s="151"/>
      <c r="AM16" s="151"/>
      <c r="AN16" s="151"/>
      <c r="AO16" s="60" t="s">
        <v>195</v>
      </c>
      <c r="AP16" s="151" t="s">
        <v>226</v>
      </c>
      <c r="AQ16" s="151"/>
      <c r="AR16" s="151"/>
      <c r="AS16" s="152"/>
      <c r="AT16" s="262"/>
    </row>
    <row r="17" spans="1:46">
      <c r="A17" s="99" t="s">
        <v>6</v>
      </c>
      <c r="B17" s="100"/>
      <c r="C17" s="157" t="str">
        <f>IF(P16="","",P16)</f>
        <v>千葉県いすみ市大原9538-7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090-3408-0334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256</v>
      </c>
      <c r="D21" s="78"/>
      <c r="E21" s="78">
        <v>3408</v>
      </c>
      <c r="F21" s="78"/>
      <c r="G21" s="78">
        <v>334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8" t="s">
        <v>173</v>
      </c>
      <c r="D23" s="159"/>
      <c r="E23" s="160" t="s">
        <v>174</v>
      </c>
      <c r="F23" s="161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7" t="s">
        <v>167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8" t="s">
        <v>171</v>
      </c>
      <c r="D24" s="169"/>
      <c r="E24" s="170" t="s">
        <v>172</v>
      </c>
      <c r="F24" s="171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6" t="s">
        <v>238</v>
      </c>
      <c r="C25" s="134" t="s">
        <v>248</v>
      </c>
      <c r="D25" s="135"/>
      <c r="E25" s="110" t="s">
        <v>249</v>
      </c>
      <c r="F25" s="111"/>
      <c r="G25" s="121">
        <v>5</v>
      </c>
      <c r="H25" s="117"/>
      <c r="I25" s="115" t="s">
        <v>297</v>
      </c>
      <c r="J25" s="116"/>
      <c r="K25" s="116"/>
      <c r="L25" s="117"/>
      <c r="M25" s="121">
        <v>513496204</v>
      </c>
      <c r="N25" s="116"/>
      <c r="O25" s="117"/>
      <c r="P25" s="121">
        <v>145</v>
      </c>
      <c r="Q25" s="116"/>
      <c r="R25" s="116"/>
      <c r="S25" s="116"/>
      <c r="T25" s="122"/>
      <c r="U25" s="1"/>
      <c r="V25" s="1"/>
      <c r="W25" s="1"/>
      <c r="X25" s="1"/>
      <c r="Y25" s="124">
        <v>16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239</v>
      </c>
      <c r="D26" s="138"/>
      <c r="E26" s="139" t="s">
        <v>240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5</v>
      </c>
      <c r="C27" s="134" t="s">
        <v>250</v>
      </c>
      <c r="D27" s="135"/>
      <c r="E27" s="110" t="s">
        <v>251</v>
      </c>
      <c r="F27" s="111"/>
      <c r="G27" s="121">
        <v>5</v>
      </c>
      <c r="H27" s="117"/>
      <c r="I27" s="115" t="s">
        <v>247</v>
      </c>
      <c r="J27" s="116"/>
      <c r="K27" s="116"/>
      <c r="L27" s="117"/>
      <c r="M27" s="121">
        <v>513148165</v>
      </c>
      <c r="N27" s="116"/>
      <c r="O27" s="117"/>
      <c r="P27" s="121">
        <v>161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252</v>
      </c>
      <c r="D29" s="135"/>
      <c r="E29" s="110" t="s">
        <v>253</v>
      </c>
      <c r="F29" s="111"/>
      <c r="G29" s="121">
        <v>5</v>
      </c>
      <c r="H29" s="117"/>
      <c r="I29" s="115" t="s">
        <v>247</v>
      </c>
      <c r="J29" s="116"/>
      <c r="K29" s="116"/>
      <c r="L29" s="117"/>
      <c r="M29" s="121">
        <v>513148194</v>
      </c>
      <c r="N29" s="116"/>
      <c r="O29" s="117"/>
      <c r="P29" s="121">
        <v>143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243</v>
      </c>
      <c r="D30" s="138"/>
      <c r="E30" s="139" t="s">
        <v>244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2</v>
      </c>
      <c r="C31" s="134" t="s">
        <v>254</v>
      </c>
      <c r="D31" s="135"/>
      <c r="E31" s="110" t="s">
        <v>255</v>
      </c>
      <c r="F31" s="111"/>
      <c r="G31" s="121">
        <v>4</v>
      </c>
      <c r="H31" s="117"/>
      <c r="I31" s="115" t="s">
        <v>247</v>
      </c>
      <c r="J31" s="116"/>
      <c r="K31" s="116"/>
      <c r="L31" s="117"/>
      <c r="M31" s="121">
        <v>513148315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245</v>
      </c>
      <c r="D32" s="138"/>
      <c r="E32" s="139" t="s">
        <v>246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4</v>
      </c>
      <c r="C33" s="134" t="s">
        <v>276</v>
      </c>
      <c r="D33" s="135"/>
      <c r="E33" s="110" t="s">
        <v>277</v>
      </c>
      <c r="F33" s="111"/>
      <c r="G33" s="121">
        <v>4</v>
      </c>
      <c r="H33" s="117"/>
      <c r="I33" s="115" t="s">
        <v>247</v>
      </c>
      <c r="J33" s="116"/>
      <c r="K33" s="116"/>
      <c r="L33" s="117"/>
      <c r="M33" s="121">
        <v>513148364</v>
      </c>
      <c r="N33" s="116"/>
      <c r="O33" s="117"/>
      <c r="P33" s="121">
        <v>135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258</v>
      </c>
      <c r="D34" s="138"/>
      <c r="E34" s="139" t="s">
        <v>259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278</v>
      </c>
      <c r="D35" s="135"/>
      <c r="E35" s="110" t="s">
        <v>279</v>
      </c>
      <c r="F35" s="111"/>
      <c r="G35" s="121">
        <v>4</v>
      </c>
      <c r="H35" s="117"/>
      <c r="I35" s="115" t="s">
        <v>295</v>
      </c>
      <c r="J35" s="116"/>
      <c r="K35" s="116"/>
      <c r="L35" s="117"/>
      <c r="M35" s="121">
        <v>513148379</v>
      </c>
      <c r="N35" s="116"/>
      <c r="O35" s="117"/>
      <c r="P35" s="121">
        <v>144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261</v>
      </c>
      <c r="D36" s="138"/>
      <c r="E36" s="139" t="s">
        <v>260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280</v>
      </c>
      <c r="D37" s="135"/>
      <c r="E37" s="110" t="s">
        <v>281</v>
      </c>
      <c r="F37" s="111"/>
      <c r="G37" s="121">
        <v>4</v>
      </c>
      <c r="H37" s="117"/>
      <c r="I37" s="115" t="s">
        <v>298</v>
      </c>
      <c r="J37" s="116"/>
      <c r="K37" s="116"/>
      <c r="L37" s="117"/>
      <c r="M37" s="121">
        <v>514623927</v>
      </c>
      <c r="N37" s="116"/>
      <c r="O37" s="117"/>
      <c r="P37" s="121">
        <v>150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263</v>
      </c>
      <c r="D38" s="138"/>
      <c r="E38" s="139" t="s">
        <v>262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299</v>
      </c>
      <c r="D39" s="135"/>
      <c r="E39" s="110" t="s">
        <v>300</v>
      </c>
      <c r="F39" s="111"/>
      <c r="G39" s="121">
        <v>4</v>
      </c>
      <c r="H39" s="117"/>
      <c r="I39" s="115" t="s">
        <v>301</v>
      </c>
      <c r="J39" s="116"/>
      <c r="K39" s="116"/>
      <c r="L39" s="117"/>
      <c r="M39" s="121">
        <v>513984900</v>
      </c>
      <c r="N39" s="116"/>
      <c r="O39" s="117"/>
      <c r="P39" s="121">
        <v>145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302</v>
      </c>
      <c r="D40" s="138"/>
      <c r="E40" s="139" t="s">
        <v>303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282</v>
      </c>
      <c r="D41" s="135"/>
      <c r="E41" s="110" t="s">
        <v>283</v>
      </c>
      <c r="F41" s="111"/>
      <c r="G41" s="121">
        <v>4</v>
      </c>
      <c r="H41" s="117"/>
      <c r="I41" s="115" t="s">
        <v>247</v>
      </c>
      <c r="J41" s="116"/>
      <c r="K41" s="116"/>
      <c r="L41" s="117"/>
      <c r="M41" s="121">
        <v>515277104</v>
      </c>
      <c r="N41" s="116"/>
      <c r="O41" s="117"/>
      <c r="P41" s="121">
        <v>146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264</v>
      </c>
      <c r="D42" s="138"/>
      <c r="E42" s="139" t="s">
        <v>265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284</v>
      </c>
      <c r="D43" s="135"/>
      <c r="E43" s="110" t="s">
        <v>285</v>
      </c>
      <c r="F43" s="111"/>
      <c r="G43" s="121">
        <v>4</v>
      </c>
      <c r="H43" s="117"/>
      <c r="I43" s="115" t="s">
        <v>247</v>
      </c>
      <c r="J43" s="116"/>
      <c r="K43" s="116"/>
      <c r="L43" s="117"/>
      <c r="M43" s="121">
        <v>515277267</v>
      </c>
      <c r="N43" s="116"/>
      <c r="O43" s="117"/>
      <c r="P43" s="121">
        <v>144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267</v>
      </c>
      <c r="D44" s="138"/>
      <c r="E44" s="139" t="s">
        <v>266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286</v>
      </c>
      <c r="D45" s="135"/>
      <c r="E45" s="110" t="s">
        <v>287</v>
      </c>
      <c r="F45" s="111"/>
      <c r="G45" s="121">
        <v>4</v>
      </c>
      <c r="H45" s="117"/>
      <c r="I45" s="115" t="s">
        <v>293</v>
      </c>
      <c r="J45" s="116"/>
      <c r="K45" s="116"/>
      <c r="L45" s="117"/>
      <c r="M45" s="121">
        <v>515277335</v>
      </c>
      <c r="N45" s="116"/>
      <c r="O45" s="117"/>
      <c r="P45" s="121">
        <v>139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268</v>
      </c>
      <c r="D46" s="138"/>
      <c r="E46" s="139" t="s">
        <v>269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13</v>
      </c>
      <c r="C47" s="134" t="s">
        <v>288</v>
      </c>
      <c r="D47" s="135"/>
      <c r="E47" s="110" t="s">
        <v>289</v>
      </c>
      <c r="F47" s="111"/>
      <c r="G47" s="121">
        <v>4</v>
      </c>
      <c r="H47" s="117"/>
      <c r="I47" s="115" t="s">
        <v>296</v>
      </c>
      <c r="J47" s="116"/>
      <c r="K47" s="116"/>
      <c r="L47" s="117"/>
      <c r="M47" s="121">
        <v>515277544</v>
      </c>
      <c r="N47" s="116"/>
      <c r="O47" s="117"/>
      <c r="P47" s="121">
        <v>148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5"/>
      <c r="B48" s="176"/>
      <c r="C48" s="177" t="s">
        <v>271</v>
      </c>
      <c r="D48" s="178"/>
      <c r="E48" s="179" t="s">
        <v>270</v>
      </c>
      <c r="F48" s="180"/>
      <c r="G48" s="172"/>
      <c r="H48" s="173"/>
      <c r="I48" s="172"/>
      <c r="J48" s="174"/>
      <c r="K48" s="174"/>
      <c r="L48" s="173"/>
      <c r="M48" s="172"/>
      <c r="N48" s="174"/>
      <c r="O48" s="173"/>
      <c r="P48" s="172"/>
      <c r="Q48" s="174"/>
      <c r="R48" s="174"/>
      <c r="S48" s="174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>
        <v>12</v>
      </c>
      <c r="C49" s="243" t="s">
        <v>216</v>
      </c>
      <c r="D49" s="244"/>
      <c r="E49" s="245" t="s">
        <v>290</v>
      </c>
      <c r="F49" s="246"/>
      <c r="G49" s="232">
        <v>2</v>
      </c>
      <c r="H49" s="234"/>
      <c r="I49" s="253" t="s">
        <v>294</v>
      </c>
      <c r="J49" s="233"/>
      <c r="K49" s="233"/>
      <c r="L49" s="234"/>
      <c r="M49" s="232">
        <v>514242038</v>
      </c>
      <c r="N49" s="233"/>
      <c r="O49" s="234"/>
      <c r="P49" s="232">
        <v>138</v>
      </c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 t="s">
        <v>272</v>
      </c>
      <c r="D50" s="248"/>
      <c r="E50" s="249" t="s">
        <v>273</v>
      </c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>
        <v>14</v>
      </c>
      <c r="C51" s="243" t="s">
        <v>291</v>
      </c>
      <c r="D51" s="244"/>
      <c r="E51" s="245" t="s">
        <v>292</v>
      </c>
      <c r="F51" s="246"/>
      <c r="G51" s="232">
        <v>2</v>
      </c>
      <c r="H51" s="234"/>
      <c r="I51" s="253" t="s">
        <v>294</v>
      </c>
      <c r="J51" s="233"/>
      <c r="K51" s="233"/>
      <c r="L51" s="234"/>
      <c r="M51" s="232">
        <v>514624025</v>
      </c>
      <c r="N51" s="233"/>
      <c r="O51" s="234"/>
      <c r="P51" s="232">
        <v>130</v>
      </c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 t="s">
        <v>275</v>
      </c>
      <c r="D52" s="258"/>
      <c r="E52" s="259" t="s">
        <v>274</v>
      </c>
      <c r="F52" s="260"/>
      <c r="G52" s="251"/>
      <c r="H52" s="252"/>
      <c r="I52" s="251"/>
      <c r="J52" s="254"/>
      <c r="K52" s="254"/>
      <c r="L52" s="252"/>
      <c r="M52" s="251"/>
      <c r="N52" s="254"/>
      <c r="O52" s="252"/>
      <c r="P52" s="251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2" t="s">
        <v>170</v>
      </c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4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5" t="s">
        <v>304</v>
      </c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7"/>
      <c r="U55" s="22"/>
      <c r="V55" s="264">
        <f>LEN(A55)</f>
        <v>114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6" sqref="C6:F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わかしおスポーツクラブ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433427251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水野　成美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508076570</v>
      </c>
      <c r="H7" s="269"/>
      <c r="I7" s="269"/>
      <c r="J7" s="269">
        <f>IF(入力!J7="","",入力!J7)</f>
        <v>23125</v>
      </c>
      <c r="K7" s="269"/>
      <c r="L7" s="269"/>
      <c r="M7" s="269" t="str">
        <f>IF(入力!M7="","",入力!M7)</f>
        <v>0397897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石井　洋一</v>
      </c>
      <c r="D9" s="280"/>
      <c r="E9" s="280"/>
      <c r="F9" s="280"/>
      <c r="G9" s="269">
        <f>IF(入力!G9="","",入力!G9)</f>
        <v>511048237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屋代　大補</v>
      </c>
      <c r="D11" s="280"/>
      <c r="E11" s="280"/>
      <c r="F11" s="280"/>
      <c r="G11" s="269">
        <f>IF(入力!G11="","",入力!G11)</f>
        <v>511296004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屋代　有果里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水野　成美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7" t="s">
        <v>6</v>
      </c>
      <c r="B17" s="267"/>
      <c r="C17" s="270" t="str">
        <f>IF(入力!C17="","",入力!C17&amp;"　"&amp;入力!E17)</f>
        <v>千葉県いすみ市大原9538-7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090-3408-0334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090－3408－334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東海林　美優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いすみ市立国吉小学校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513496204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5</v>
      </c>
      <c r="C27" s="279" t="str">
        <f>IF(入力!C28="","",入力!C28&amp;"　"&amp;入力!E28)</f>
        <v>戸田　菜月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いすみ市立大原小学校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513148165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齋藤　ゆうな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いすみ市立大原小学校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513148194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2</v>
      </c>
      <c r="C31" s="279" t="str">
        <f>IF(入力!C32="","",入力!C32&amp;"　"&amp;入力!E32)</f>
        <v>仲佐　さつき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いすみ市立大原小学校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513148315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4</v>
      </c>
      <c r="C33" s="279" t="str">
        <f>IF(入力!C34="","",入力!C34&amp;"　"&amp;入力!E34)</f>
        <v>森信　　樹里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いすみ市立大原小学校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513148364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秋葉　美穂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いすみ市立東海小学校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513148379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鶴岡　奈波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御宿町立御宿小学校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514623927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大曽根　愛香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いすみ市立国吉小学校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513984900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田中　結菜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いすみ市立大原小学校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515277104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三好　優香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いすみ市立大原小学校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515277267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松尾　夏也子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いすみ市立大原小学校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515277335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13</v>
      </c>
      <c r="C47" s="279" t="str">
        <f>IF(入力!C48="","",入力!C48&amp;"　"&amp;入力!E48)</f>
        <v>久間　友季永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いすみ市立東海小学校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515277544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6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6"/>
      <c r="AW1" s="306"/>
      <c r="AX1" s="4" t="s">
        <v>28</v>
      </c>
      <c r="AY1" s="5"/>
      <c r="AZ1" s="306"/>
      <c r="BA1" s="306"/>
      <c r="BB1" s="4" t="s">
        <v>29</v>
      </c>
      <c r="BC1" s="5"/>
      <c r="BD1" s="306"/>
      <c r="BE1" s="306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7" t="s">
        <v>65</v>
      </c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4" t="s">
        <v>32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7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8"/>
      <c r="O9" s="368"/>
      <c r="P9" s="368"/>
      <c r="Q9" s="36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0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3" t="s">
        <v>37</v>
      </c>
      <c r="D16" s="318"/>
      <c r="E16" s="318"/>
      <c r="F16" s="318"/>
      <c r="G16" s="319"/>
      <c r="H16" s="342" t="s">
        <v>66</v>
      </c>
      <c r="I16" s="343"/>
      <c r="J16" s="343"/>
      <c r="K16" s="318" t="str">
        <f>IF(入力!C2="","",入力!C2)</f>
        <v>ﾜｶｼｵｽﾎﾟｰﾂｸﾗﾌﾞ</v>
      </c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9"/>
      <c r="Y16" s="355" t="s">
        <v>67</v>
      </c>
      <c r="Z16" s="356"/>
      <c r="AA16" s="356"/>
      <c r="AB16" s="356"/>
      <c r="AC16" s="356"/>
      <c r="AD16" s="356"/>
      <c r="AE16" s="356"/>
      <c r="AF16" s="356"/>
      <c r="AG16" s="356"/>
      <c r="AH16" s="356"/>
      <c r="AI16" s="357"/>
      <c r="AJ16" s="309" t="s">
        <v>38</v>
      </c>
      <c r="AK16" s="310"/>
      <c r="AL16" s="310"/>
      <c r="AM16" s="311"/>
      <c r="AN16" s="336" t="str">
        <f>IF(入力!P3="","",入力!P3)</f>
        <v>いすみ市</v>
      </c>
      <c r="AO16" s="337"/>
      <c r="AP16" s="337"/>
      <c r="AQ16" s="337"/>
      <c r="AR16" s="337"/>
      <c r="AS16" s="337"/>
      <c r="AT16" s="310" t="s">
        <v>68</v>
      </c>
      <c r="AU16" s="311"/>
      <c r="AV16" s="317" t="s">
        <v>39</v>
      </c>
      <c r="AW16" s="318"/>
      <c r="AX16" s="318"/>
      <c r="AY16" s="319"/>
      <c r="AZ16" s="324" t="str">
        <f>IF(入力!P5="","",入力!P5)</f>
        <v>ＪＲ外房線</v>
      </c>
      <c r="BA16" s="325"/>
      <c r="BB16" s="325"/>
      <c r="BC16" s="325"/>
      <c r="BD16" s="325"/>
      <c r="BE16" s="325"/>
      <c r="BF16" s="376" t="s">
        <v>40</v>
      </c>
    </row>
    <row r="17" spans="3:58" ht="4.5" customHeight="1">
      <c r="C17" s="374"/>
      <c r="D17" s="321"/>
      <c r="E17" s="321"/>
      <c r="F17" s="321"/>
      <c r="G17" s="322"/>
      <c r="H17" s="334" t="str">
        <f>IF(入力!C3="","",入力!C3)</f>
        <v>わかしおスポーツクラブ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58">
        <f>IF(入力!C4="","",入力!C4)</f>
        <v>433427251</v>
      </c>
      <c r="Z17" s="359"/>
      <c r="AA17" s="359"/>
      <c r="AB17" s="359"/>
      <c r="AC17" s="359"/>
      <c r="AD17" s="359"/>
      <c r="AE17" s="359"/>
      <c r="AF17" s="359"/>
      <c r="AG17" s="359"/>
      <c r="AH17" s="359"/>
      <c r="AI17" s="360"/>
      <c r="AJ17" s="312"/>
      <c r="AK17" s="313"/>
      <c r="AL17" s="313"/>
      <c r="AM17" s="314"/>
      <c r="AN17" s="338"/>
      <c r="AO17" s="339"/>
      <c r="AP17" s="339"/>
      <c r="AQ17" s="339"/>
      <c r="AR17" s="339"/>
      <c r="AS17" s="339"/>
      <c r="AT17" s="313"/>
      <c r="AU17" s="314"/>
      <c r="AV17" s="320"/>
      <c r="AW17" s="321"/>
      <c r="AX17" s="321"/>
      <c r="AY17" s="322"/>
      <c r="AZ17" s="326"/>
      <c r="BA17" s="327"/>
      <c r="BB17" s="327"/>
      <c r="BC17" s="327"/>
      <c r="BD17" s="327"/>
      <c r="BE17" s="327"/>
      <c r="BF17" s="377"/>
    </row>
    <row r="18" spans="3:58" ht="16.5" customHeight="1">
      <c r="C18" s="375"/>
      <c r="D18" s="299"/>
      <c r="E18" s="299"/>
      <c r="F18" s="299"/>
      <c r="G18" s="323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1"/>
      <c r="Z18" s="362"/>
      <c r="AA18" s="362"/>
      <c r="AB18" s="362"/>
      <c r="AC18" s="362"/>
      <c r="AD18" s="362"/>
      <c r="AE18" s="362"/>
      <c r="AF18" s="362"/>
      <c r="AG18" s="362"/>
      <c r="AH18" s="362"/>
      <c r="AI18" s="363"/>
      <c r="AJ18" s="315"/>
      <c r="AK18" s="305"/>
      <c r="AL18" s="305"/>
      <c r="AM18" s="316"/>
      <c r="AN18" s="340"/>
      <c r="AO18" s="341"/>
      <c r="AP18" s="341"/>
      <c r="AQ18" s="341"/>
      <c r="AR18" s="341"/>
      <c r="AS18" s="341"/>
      <c r="AT18" s="305"/>
      <c r="AU18" s="316"/>
      <c r="AV18" s="300"/>
      <c r="AW18" s="299"/>
      <c r="AX18" s="299"/>
      <c r="AY18" s="323"/>
      <c r="AZ18" s="328" t="str">
        <f>IF(入力!AE5="","",入力!AE5)</f>
        <v>大原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288" t="s">
        <v>42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69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70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308"/>
    </row>
    <row r="20" spans="3:58" ht="15" customHeight="1">
      <c r="C20" s="287" t="s">
        <v>43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6">
        <f>IF(入力!J7="","",入力!J7)</f>
        <v>23125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/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/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7"/>
    </row>
    <row r="21" spans="3:58" ht="15" customHeight="1">
      <c r="C21" s="287" t="s">
        <v>44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6" t="str">
        <f>IF(入力!M7="","",入力!M7)</f>
        <v>0397897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/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7"/>
    </row>
    <row r="22" spans="3:58" ht="12" customHeight="1">
      <c r="C22" s="381" t="s">
        <v>71</v>
      </c>
      <c r="D22" s="382"/>
      <c r="E22" s="382"/>
      <c r="F22" s="382"/>
      <c r="G22" s="383"/>
      <c r="H22" s="384" t="str">
        <f>IF(入力!C7="","",入力!C7&amp;"　"&amp;入力!E7)</f>
        <v>ミズノ　シゲヨシ</v>
      </c>
      <c r="I22" s="289"/>
      <c r="J22" s="289"/>
      <c r="K22" s="289"/>
      <c r="L22" s="289"/>
      <c r="M22" s="289"/>
      <c r="N22" s="289"/>
      <c r="O22" s="289"/>
      <c r="P22" s="289"/>
      <c r="Q22" s="290"/>
      <c r="R22" s="298" t="s">
        <v>45</v>
      </c>
      <c r="S22" s="289"/>
      <c r="T22" s="291">
        <f>IF(入力!AT7="","",入力!AT7)</f>
        <v>47</v>
      </c>
      <c r="U22" s="292"/>
      <c r="V22" s="293"/>
      <c r="W22" s="298" t="s">
        <v>46</v>
      </c>
      <c r="X22" s="298"/>
      <c r="Y22" s="298"/>
      <c r="Z22" s="14" t="s">
        <v>72</v>
      </c>
      <c r="AA22" s="15"/>
      <c r="AB22" s="289" t="str">
        <f>IF(入力!R7="","",入力!R7)</f>
        <v>298</v>
      </c>
      <c r="AC22" s="289"/>
      <c r="AD22" s="289"/>
      <c r="AE22" s="289"/>
      <c r="AF22" s="16" t="s">
        <v>73</v>
      </c>
      <c r="AG22" s="289" t="str">
        <f>IF(入力!W7="","",入力!W7)</f>
        <v>0004</v>
      </c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90"/>
      <c r="AU22" s="298" t="s">
        <v>47</v>
      </c>
      <c r="AV22" s="289"/>
      <c r="AW22" s="289"/>
      <c r="AX22" s="17" t="s">
        <v>74</v>
      </c>
      <c r="AY22" s="289" t="str">
        <f>IF(入力!AL7="","",入力!AL7)</f>
        <v>090</v>
      </c>
      <c r="AZ22" s="289"/>
      <c r="BA22" s="289"/>
      <c r="BB22" s="289"/>
      <c r="BC22" s="289"/>
      <c r="BD22" s="289"/>
      <c r="BE22" s="289"/>
      <c r="BF22" s="18" t="s">
        <v>75</v>
      </c>
    </row>
    <row r="23" spans="3:58" ht="19.5" customHeight="1">
      <c r="C23" s="375" t="s">
        <v>48</v>
      </c>
      <c r="D23" s="299"/>
      <c r="E23" s="299"/>
      <c r="F23" s="299"/>
      <c r="G23" s="323"/>
      <c r="H23" s="350" t="str">
        <f>IF(入力!C8="","",入力!C8&amp;"　"&amp;入力!E8)</f>
        <v>水野　成美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9"/>
      <c r="S23" s="299"/>
      <c r="T23" s="294"/>
      <c r="U23" s="295"/>
      <c r="V23" s="296"/>
      <c r="W23" s="305"/>
      <c r="X23" s="305"/>
      <c r="Y23" s="305"/>
      <c r="Z23" s="302" t="str">
        <f>IF(入力!P8="","",入力!P8)</f>
        <v>千葉県いすみ市大原9538-7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9"/>
      <c r="AV23" s="299"/>
      <c r="AW23" s="299"/>
      <c r="AX23" s="300" t="str">
        <f>IF(入力!AK8="","",入力!AK8)</f>
        <v>3408</v>
      </c>
      <c r="AY23" s="299"/>
      <c r="AZ23" s="299"/>
      <c r="BA23" s="299"/>
      <c r="BB23" s="19" t="s">
        <v>76</v>
      </c>
      <c r="BC23" s="299" t="str">
        <f>IF(入力!AP8="","",入力!AP8)</f>
        <v>0334</v>
      </c>
      <c r="BD23" s="299"/>
      <c r="BE23" s="299"/>
      <c r="BF23" s="301"/>
    </row>
    <row r="24" spans="3:58" ht="12" customHeight="1">
      <c r="C24" s="381" t="s">
        <v>77</v>
      </c>
      <c r="D24" s="382"/>
      <c r="E24" s="382"/>
      <c r="F24" s="382"/>
      <c r="G24" s="383"/>
      <c r="H24" s="384" t="str">
        <f>IF(入力!C9="","",入力!C9&amp;"　"&amp;入力!E9)</f>
        <v>ｲｼｲ　ﾖｳｲﾁ</v>
      </c>
      <c r="I24" s="289"/>
      <c r="J24" s="289"/>
      <c r="K24" s="289"/>
      <c r="L24" s="289"/>
      <c r="M24" s="289"/>
      <c r="N24" s="289"/>
      <c r="O24" s="289"/>
      <c r="P24" s="289"/>
      <c r="Q24" s="290"/>
      <c r="R24" s="298" t="s">
        <v>45</v>
      </c>
      <c r="S24" s="289"/>
      <c r="T24" s="291">
        <f>IF(入力!AT9="","",入力!AT9)</f>
        <v>41</v>
      </c>
      <c r="U24" s="292"/>
      <c r="V24" s="293"/>
      <c r="W24" s="298" t="s">
        <v>46</v>
      </c>
      <c r="X24" s="298"/>
      <c r="Y24" s="298"/>
      <c r="Z24" s="14" t="s">
        <v>72</v>
      </c>
      <c r="AA24" s="15"/>
      <c r="AB24" s="289" t="str">
        <f>IF(入力!R9="","",入力!R9)</f>
        <v>298</v>
      </c>
      <c r="AC24" s="289"/>
      <c r="AD24" s="289"/>
      <c r="AE24" s="289"/>
      <c r="AF24" s="16" t="s">
        <v>73</v>
      </c>
      <c r="AG24" s="289" t="str">
        <f>IF(入力!W9="","",入力!W9)</f>
        <v>0011</v>
      </c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90"/>
      <c r="AU24" s="298" t="s">
        <v>47</v>
      </c>
      <c r="AV24" s="289"/>
      <c r="AW24" s="289"/>
      <c r="AX24" s="17" t="s">
        <v>74</v>
      </c>
      <c r="AY24" s="289" t="str">
        <f>IF(入力!AL9="","",入力!AL9)</f>
        <v>0470</v>
      </c>
      <c r="AZ24" s="289"/>
      <c r="BA24" s="289"/>
      <c r="BB24" s="289"/>
      <c r="BC24" s="289"/>
      <c r="BD24" s="289"/>
      <c r="BE24" s="289"/>
      <c r="BF24" s="18" t="s">
        <v>75</v>
      </c>
    </row>
    <row r="25" spans="3:58" ht="19.5" customHeight="1">
      <c r="C25" s="375" t="s">
        <v>78</v>
      </c>
      <c r="D25" s="299"/>
      <c r="E25" s="299"/>
      <c r="F25" s="299"/>
      <c r="G25" s="323"/>
      <c r="H25" s="350" t="str">
        <f>IF(入力!C10="","",入力!C10&amp;"　"&amp;入力!E10)</f>
        <v>石井　洋一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9"/>
      <c r="S25" s="299"/>
      <c r="T25" s="294"/>
      <c r="U25" s="295"/>
      <c r="V25" s="296"/>
      <c r="W25" s="305"/>
      <c r="X25" s="305"/>
      <c r="Y25" s="305"/>
      <c r="Z25" s="302" t="str">
        <f>IF(入力!P10="","",入力!P10)</f>
        <v>千葉県いすみ市岩船928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9"/>
      <c r="AV25" s="299"/>
      <c r="AW25" s="299"/>
      <c r="AX25" s="300" t="str">
        <f>IF(入力!AK10="","",入力!AK10)</f>
        <v>62</v>
      </c>
      <c r="AY25" s="299"/>
      <c r="AZ25" s="299"/>
      <c r="BA25" s="299"/>
      <c r="BB25" s="19" t="s">
        <v>76</v>
      </c>
      <c r="BC25" s="299" t="str">
        <f>IF(入力!AP10="","",入力!AP10)</f>
        <v>9011</v>
      </c>
      <c r="BD25" s="299"/>
      <c r="BE25" s="299"/>
      <c r="BF25" s="301"/>
    </row>
    <row r="26" spans="3:58" ht="12" customHeight="1">
      <c r="C26" s="381" t="s">
        <v>71</v>
      </c>
      <c r="D26" s="382"/>
      <c r="E26" s="382"/>
      <c r="F26" s="382"/>
      <c r="G26" s="383"/>
      <c r="H26" s="384" t="str">
        <f>IF(入力!C11="","",入力!C11&amp;"　"&amp;入力!E11)</f>
        <v>ﾔｼﾛ　ﾀﾞｲｽｹ</v>
      </c>
      <c r="I26" s="289"/>
      <c r="J26" s="289"/>
      <c r="K26" s="289"/>
      <c r="L26" s="289"/>
      <c r="M26" s="289"/>
      <c r="N26" s="289"/>
      <c r="O26" s="289"/>
      <c r="P26" s="289"/>
      <c r="Q26" s="290"/>
      <c r="R26" s="298" t="s">
        <v>45</v>
      </c>
      <c r="S26" s="289"/>
      <c r="T26" s="291">
        <f>IF(入力!AT11="","",入力!AT11)</f>
        <v>36</v>
      </c>
      <c r="U26" s="292"/>
      <c r="V26" s="293"/>
      <c r="W26" s="298" t="s">
        <v>46</v>
      </c>
      <c r="X26" s="298"/>
      <c r="Y26" s="298"/>
      <c r="Z26" s="14" t="s">
        <v>72</v>
      </c>
      <c r="AA26" s="15"/>
      <c r="AB26" s="289" t="str">
        <f>IF(入力!R11="","",入力!R11)</f>
        <v>298</v>
      </c>
      <c r="AC26" s="289"/>
      <c r="AD26" s="289"/>
      <c r="AE26" s="289"/>
      <c r="AF26" s="16" t="s">
        <v>73</v>
      </c>
      <c r="AG26" s="289" t="str">
        <f>IF(入力!W11="","",入力!W11)</f>
        <v>0004</v>
      </c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90"/>
      <c r="AU26" s="298" t="s">
        <v>47</v>
      </c>
      <c r="AV26" s="289"/>
      <c r="AW26" s="289"/>
      <c r="AX26" s="17" t="s">
        <v>74</v>
      </c>
      <c r="AY26" s="289" t="str">
        <f>IF(入力!AL11="","",入力!AL11)</f>
        <v>080</v>
      </c>
      <c r="AZ26" s="289"/>
      <c r="BA26" s="289"/>
      <c r="BB26" s="289"/>
      <c r="BC26" s="289"/>
      <c r="BD26" s="289"/>
      <c r="BE26" s="289"/>
      <c r="BF26" s="18" t="s">
        <v>75</v>
      </c>
    </row>
    <row r="27" spans="3:58" ht="19.5" customHeight="1">
      <c r="C27" s="375" t="s">
        <v>79</v>
      </c>
      <c r="D27" s="299"/>
      <c r="E27" s="299"/>
      <c r="F27" s="299"/>
      <c r="G27" s="323"/>
      <c r="H27" s="350" t="str">
        <f>IF(入力!C12="","",入力!C12&amp;"　"&amp;入力!E12)</f>
        <v>屋代　大補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9"/>
      <c r="S27" s="299"/>
      <c r="T27" s="294"/>
      <c r="U27" s="295"/>
      <c r="V27" s="296"/>
      <c r="W27" s="305"/>
      <c r="X27" s="305"/>
      <c r="Y27" s="305"/>
      <c r="Z27" s="302" t="str">
        <f>IF(入力!P12="","",入力!P12)</f>
        <v>千葉県いすみ市大原9385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9"/>
      <c r="AV27" s="299"/>
      <c r="AW27" s="299"/>
      <c r="AX27" s="300" t="str">
        <f>IF(入力!AK12="","",入力!AK12)</f>
        <v>9570</v>
      </c>
      <c r="AY27" s="299"/>
      <c r="AZ27" s="299"/>
      <c r="BA27" s="299"/>
      <c r="BB27" s="19" t="s">
        <v>76</v>
      </c>
      <c r="BC27" s="299" t="str">
        <f>IF(入力!AP12="","",入力!AP12)</f>
        <v>7065</v>
      </c>
      <c r="BD27" s="299"/>
      <c r="BE27" s="299"/>
      <c r="BF27" s="301"/>
    </row>
    <row r="28" spans="3:58" ht="12" customHeight="1">
      <c r="C28" s="381" t="s">
        <v>71</v>
      </c>
      <c r="D28" s="382"/>
      <c r="E28" s="382"/>
      <c r="F28" s="382"/>
      <c r="G28" s="383"/>
      <c r="H28" s="384" t="str">
        <f>IF(入力!C15="","",入力!C15&amp;"　"&amp;入力!E15)</f>
        <v>ﾐｽﾞﾉ　ｼｹﾞﾖｼ</v>
      </c>
      <c r="I28" s="289"/>
      <c r="J28" s="289"/>
      <c r="K28" s="289"/>
      <c r="L28" s="289"/>
      <c r="M28" s="289"/>
      <c r="N28" s="289"/>
      <c r="O28" s="289"/>
      <c r="P28" s="289"/>
      <c r="Q28" s="290"/>
      <c r="R28" s="298" t="s">
        <v>45</v>
      </c>
      <c r="S28" s="289"/>
      <c r="T28" s="291">
        <f>IF(入力!AT15="","",入力!AT15)</f>
        <v>47</v>
      </c>
      <c r="U28" s="292"/>
      <c r="V28" s="293"/>
      <c r="W28" s="298" t="s">
        <v>46</v>
      </c>
      <c r="X28" s="298"/>
      <c r="Y28" s="298"/>
      <c r="Z28" s="14" t="s">
        <v>72</v>
      </c>
      <c r="AA28" s="15"/>
      <c r="AB28" s="289" t="str">
        <f>IF(入力!R15="","",入力!R15)</f>
        <v>298</v>
      </c>
      <c r="AC28" s="289"/>
      <c r="AD28" s="289"/>
      <c r="AE28" s="289"/>
      <c r="AF28" s="16" t="s">
        <v>73</v>
      </c>
      <c r="AG28" s="289" t="str">
        <f>IF(入力!W15="","",入力!W15)</f>
        <v>0004</v>
      </c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90"/>
      <c r="AU28" s="298" t="s">
        <v>47</v>
      </c>
      <c r="AV28" s="289"/>
      <c r="AW28" s="289"/>
      <c r="AX28" s="17" t="s">
        <v>74</v>
      </c>
      <c r="AY28" s="289" t="str">
        <f>IF(入力!AL15="","",入力!AL15)</f>
        <v>090</v>
      </c>
      <c r="AZ28" s="289"/>
      <c r="BA28" s="289"/>
      <c r="BB28" s="289"/>
      <c r="BC28" s="289"/>
      <c r="BD28" s="289"/>
      <c r="BE28" s="289"/>
      <c r="BF28" s="18" t="s">
        <v>75</v>
      </c>
    </row>
    <row r="29" spans="3:58" ht="19.5" customHeight="1" thickBot="1">
      <c r="C29" s="378" t="s">
        <v>49</v>
      </c>
      <c r="D29" s="379"/>
      <c r="E29" s="379"/>
      <c r="F29" s="379"/>
      <c r="G29" s="380"/>
      <c r="H29" s="389" t="str">
        <f>IF(入力!C16="","",入力!C16&amp;"　"&amp;入力!E16)</f>
        <v>水野　成美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79"/>
      <c r="S29" s="379"/>
      <c r="T29" s="386"/>
      <c r="U29" s="387"/>
      <c r="V29" s="388"/>
      <c r="W29" s="385"/>
      <c r="X29" s="385"/>
      <c r="Y29" s="385"/>
      <c r="Z29" s="402" t="str">
        <f>IF(入力!P16="","",入力!P16)</f>
        <v>千葉県いすみ市大原9538-7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79"/>
      <c r="AV29" s="379"/>
      <c r="AW29" s="379"/>
      <c r="AX29" s="405" t="str">
        <f>IF(入力!AK16="","",入力!AK16)</f>
        <v>3408</v>
      </c>
      <c r="AY29" s="379"/>
      <c r="AZ29" s="379"/>
      <c r="BA29" s="379"/>
      <c r="BB29" s="73" t="s">
        <v>76</v>
      </c>
      <c r="BC29" s="379" t="str">
        <f>IF(入力!AP16="","",入力!AP16)</f>
        <v>0334</v>
      </c>
      <c r="BD29" s="379"/>
      <c r="BE29" s="379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ｼｮｳｼﾞ　ﾐﾕ
東海林　美優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5</v>
      </c>
      <c r="R34" s="395"/>
      <c r="S34" s="396"/>
      <c r="T34" s="413" t="str">
        <f>IF(入力!I25="","",入力!I25)</f>
        <v>いすみ市立国吉小学校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513496204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145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5</v>
      </c>
      <c r="D36" s="421"/>
      <c r="E36" s="422"/>
      <c r="F36" s="407" t="str">
        <f>IF(入力!C28="","",入力!C27&amp;"　"&amp;入力!E27&amp;"
"&amp;入力!C28&amp;"　"&amp;入力!E28)</f>
        <v>ﾄﾀﾞ　ﾅﾂｷ
戸田　菜月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5</v>
      </c>
      <c r="R36" s="395"/>
      <c r="S36" s="396"/>
      <c r="T36" s="413" t="str">
        <f>IF(入力!I27="","",入力!I27)</f>
        <v>いすみ市立大原小学校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513148165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161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ｻｲﾄｳ　ﾕｳﾅ
齋藤　ゆうな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5</v>
      </c>
      <c r="R38" s="395"/>
      <c r="S38" s="396"/>
      <c r="T38" s="413" t="str">
        <f>IF(入力!I29="","",入力!I29)</f>
        <v>いすみ市立大原小学校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513148194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143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2</v>
      </c>
      <c r="D40" s="421"/>
      <c r="E40" s="422"/>
      <c r="F40" s="407" t="str">
        <f>IF(入力!C32="","",入力!C31&amp;"　"&amp;入力!E31&amp;"
"&amp;入力!C32&amp;"　"&amp;入力!E32)</f>
        <v>ﾅｶｻ　ｻﾂｷ
仲佐　さつき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4</v>
      </c>
      <c r="R40" s="395"/>
      <c r="S40" s="396"/>
      <c r="T40" s="413" t="str">
        <f>IF(入力!I31="","",入力!I31)</f>
        <v>いすみ市立大原小学校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513148315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145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4</v>
      </c>
      <c r="D42" s="421"/>
      <c r="E42" s="422"/>
      <c r="F42" s="407" t="str">
        <f>IF(入力!C34="","",入力!C33&amp;"　"&amp;入力!E33&amp;"
"&amp;入力!C34&amp;"　"&amp;入力!E34)</f>
        <v>ﾓﾘﾉﾌﾞ　ｼﾞｭﾘ
森信　　樹里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4</v>
      </c>
      <c r="R42" s="395"/>
      <c r="S42" s="396"/>
      <c r="T42" s="413" t="str">
        <f>IF(入力!I33="","",入力!I33)</f>
        <v>いすみ市立大原小学校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513148364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135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ｱｷﾊﾞ　ﾐﾎ
秋葉　美穂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4</v>
      </c>
      <c r="R44" s="395"/>
      <c r="S44" s="396"/>
      <c r="T44" s="413" t="str">
        <f>IF(入力!I35="","",入力!I35)</f>
        <v>いすみ市立東海小学校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513148379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144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ﾂﾙｵｶ　ﾅﾅﾐ
鶴岡　奈波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4</v>
      </c>
      <c r="R46" s="395"/>
      <c r="S46" s="396"/>
      <c r="T46" s="413" t="str">
        <f>IF(入力!I37="","",入力!I37)</f>
        <v>御宿町立御宿小学校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514623927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150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ｵｵｿﾈ　ﾏﾅｶ
大曽根　愛香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4</v>
      </c>
      <c r="R48" s="395"/>
      <c r="S48" s="396"/>
      <c r="T48" s="413" t="str">
        <f>IF(入力!I39="","",入力!I39)</f>
        <v>いすみ市立国吉小学校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513984900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145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ﾀﾅｶ　ﾕﾅ
田中　結菜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4</v>
      </c>
      <c r="R50" s="395"/>
      <c r="S50" s="396"/>
      <c r="T50" s="413" t="str">
        <f>IF(入力!I41="","",入力!I41)</f>
        <v>いすみ市立大原小学校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515277104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146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ﾐﾖｼ　ﾕｳｶ
三好　優香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4</v>
      </c>
      <c r="R52" s="395"/>
      <c r="S52" s="396"/>
      <c r="T52" s="413" t="str">
        <f>IF(入力!I43="","",入力!I43)</f>
        <v>いすみ市立大原小学校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515277267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144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ﾏﾂｵ　ｶﾔｺ
松尾　夏也子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4</v>
      </c>
      <c r="R54" s="395"/>
      <c r="S54" s="396"/>
      <c r="T54" s="413" t="str">
        <f>IF(入力!I45="","",入力!I45)</f>
        <v>いすみ市立大原小学校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515277335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139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13</v>
      </c>
      <c r="D56" s="421"/>
      <c r="E56" s="422"/>
      <c r="F56" s="407" t="str">
        <f>IF(入力!C48="","",入力!C47&amp;"　"&amp;入力!E47&amp;"
"&amp;入力!C48&amp;"　"&amp;入力!E48)</f>
        <v>ｷｭｳﾏ　ﾕｷﾅ
久間　友季永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4</v>
      </c>
      <c r="R56" s="395"/>
      <c r="S56" s="396"/>
      <c r="T56" s="413" t="str">
        <f>IF(入力!I47="","",入力!I47)</f>
        <v>いすみ市立東海小学校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515277544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148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9"/>
      <c r="AS64" s="299"/>
      <c r="AT64" s="299"/>
      <c r="AU64" s="299"/>
      <c r="AV64" s="299"/>
      <c r="AW64" s="299"/>
      <c r="AX64" s="299"/>
      <c r="AY64" s="299"/>
      <c r="AZ64" s="299"/>
      <c r="BA64" s="299"/>
      <c r="BB64" s="299"/>
      <c r="BC64" s="299"/>
      <c r="BD64" s="299"/>
      <c r="BE64" s="299"/>
      <c r="BF64" s="29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わかしおスポーツクラブ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433427251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水野　成美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508076570</v>
      </c>
      <c r="H7" s="269"/>
      <c r="I7" s="269"/>
      <c r="J7" s="269">
        <f>IF(入力!J7="","",入力!J7)</f>
        <v>23125</v>
      </c>
      <c r="K7" s="269"/>
      <c r="L7" s="269"/>
      <c r="M7" s="269" t="str">
        <f>IF(入力!M7="","",入力!M7)</f>
        <v>0397897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石井　洋一</v>
      </c>
      <c r="D9" s="280"/>
      <c r="E9" s="280"/>
      <c r="F9" s="280"/>
      <c r="G9" s="269">
        <f>IF(入力!G9="","",入力!G9)</f>
        <v>511048237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屋代　大補</v>
      </c>
      <c r="D11" s="280"/>
      <c r="E11" s="280"/>
      <c r="F11" s="280"/>
      <c r="G11" s="269">
        <f>IF(入力!G11="","",入力!G11)</f>
        <v>511296004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屋代　有果里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水野　成美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千葉県いすみ市大原9538-7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090-3408-0334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090－3408－334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東海林　美優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いすみ市立国吉小学校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513496204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5</v>
      </c>
      <c r="C27" s="279" t="str">
        <f>IF(入力!C28="","",入力!C28&amp;"　"&amp;入力!E28)</f>
        <v>戸田　菜月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いすみ市立大原小学校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513148165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齋藤　ゆうな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いすみ市立大原小学校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513148194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2</v>
      </c>
      <c r="C31" s="279" t="str">
        <f>IF(入力!C32="","",入力!C32&amp;"　"&amp;入力!E32)</f>
        <v>仲佐　さつき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いすみ市立大原小学校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513148315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4</v>
      </c>
      <c r="C33" s="279" t="str">
        <f>IF(入力!C34="","",入力!C34&amp;"　"&amp;入力!E34)</f>
        <v>森信　　樹里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いすみ市立大原小学校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513148364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秋葉　美穂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いすみ市立東海小学校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513148379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鶴岡　奈波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御宿町立御宿小学校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514623927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大曽根　愛香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いすみ市立国吉小学校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513984900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田中　結菜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いすみ市立大原小学校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515277104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三好　優香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いすみ市立大原小学校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515277267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松尾　夏也子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いすみ市立大原小学校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515277335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13</v>
      </c>
      <c r="C47" s="279" t="str">
        <f>IF(入力!C48="","",入力!C48&amp;"　"&amp;入力!E48)</f>
        <v>久間　友季永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いすみ市立東海小学校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515277544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12</v>
      </c>
      <c r="C49" s="279" t="str">
        <f>IF(入力!C50="","",入力!C50&amp;"　"&amp;入力!E50)</f>
        <v>屋代　桃香</v>
      </c>
      <c r="D49" s="280"/>
      <c r="E49" s="280"/>
      <c r="F49" s="280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いすみ市立大原小学校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514242038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岡　ひまわり</v>
      </c>
      <c r="D51" s="280"/>
      <c r="E51" s="280"/>
      <c r="F51" s="280"/>
      <c r="G51" s="267">
        <f>IF(入力!G51="","",入力!G51)</f>
        <v>2</v>
      </c>
      <c r="H51" s="267" t="str">
        <f>IF(入力!H51="","",入力!H51)</f>
        <v/>
      </c>
      <c r="I51" s="267" t="str">
        <f>IF(入力!I51="","",入力!I51)</f>
        <v>いすみ市立大原小学校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514624025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7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5" customHeight="1">
      <c r="A2" s="267" t="s">
        <v>0</v>
      </c>
      <c r="B2" s="267"/>
      <c r="C2" s="270" t="str">
        <f>IF(入力!C3="","",入力!C3)</f>
        <v>わかしおスポーツクラブ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433427251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水野　成美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508076570</v>
      </c>
      <c r="H7" s="269"/>
      <c r="I7" s="269"/>
      <c r="J7" s="269">
        <f>IF(入力!J7="","",入力!J7)</f>
        <v>23125</v>
      </c>
      <c r="K7" s="269"/>
      <c r="L7" s="269"/>
      <c r="M7" s="269" t="str">
        <f>IF(入力!M7="","",入力!M7)</f>
        <v>0397897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石井　洋一</v>
      </c>
      <c r="D9" s="280"/>
      <c r="E9" s="280"/>
      <c r="F9" s="280"/>
      <c r="G9" s="269">
        <f>IF(入力!G9="","",入力!G9)</f>
        <v>511048237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屋代　大補</v>
      </c>
      <c r="D11" s="280"/>
      <c r="E11" s="280"/>
      <c r="F11" s="280"/>
      <c r="G11" s="269">
        <f>IF(入力!G11="","",入力!G11)</f>
        <v>511296004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屋代　有果里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水野　成美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千葉県いすみ市大原9538-7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090-3408-0334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090－3408－334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東海林　美優</v>
      </c>
      <c r="D25" s="280"/>
      <c r="E25" s="280"/>
      <c r="F25" s="280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いすみ市立国吉小学校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513496204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5</v>
      </c>
      <c r="C27" s="279" t="str">
        <f>IF(入力!C28="","",入力!C28&amp;"　"&amp;入力!E28)</f>
        <v>戸田　菜月</v>
      </c>
      <c r="D27" s="280"/>
      <c r="E27" s="280"/>
      <c r="F27" s="280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いすみ市立大原小学校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513148165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齋藤　ゆうな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いすみ市立大原小学校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513148194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2</v>
      </c>
      <c r="C31" s="279" t="str">
        <f>IF(入力!C32="","",入力!C32&amp;"　"&amp;入力!E32)</f>
        <v>仲佐　さつき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いすみ市立大原小学校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513148315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4</v>
      </c>
      <c r="C33" s="279" t="str">
        <f>IF(入力!C34="","",入力!C34&amp;"　"&amp;入力!E34)</f>
        <v>森信　　樹里</v>
      </c>
      <c r="D33" s="280"/>
      <c r="E33" s="280"/>
      <c r="F33" s="280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いすみ市立大原小学校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513148364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秋葉　美穂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いすみ市立東海小学校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513148379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鶴岡　奈波</v>
      </c>
      <c r="D37" s="280"/>
      <c r="E37" s="280"/>
      <c r="F37" s="280"/>
      <c r="G37" s="267">
        <f>IF(入力!G37="","",入力!G37)</f>
        <v>4</v>
      </c>
      <c r="H37" s="267" t="str">
        <f>IF(入力!H37="","",入力!H37)</f>
        <v/>
      </c>
      <c r="I37" s="267" t="str">
        <f>IF(入力!I37="","",入力!I37)</f>
        <v>御宿町立御宿小学校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514623927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大曽根　愛香</v>
      </c>
      <c r="D39" s="280"/>
      <c r="E39" s="280"/>
      <c r="F39" s="280"/>
      <c r="G39" s="267">
        <f>IF(入力!G39="","",入力!G39)</f>
        <v>4</v>
      </c>
      <c r="H39" s="267" t="str">
        <f>IF(入力!H39="","",入力!H39)</f>
        <v/>
      </c>
      <c r="I39" s="267" t="str">
        <f>IF(入力!I39="","",入力!I39)</f>
        <v>いすみ市立国吉小学校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513984900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田中　結菜</v>
      </c>
      <c r="D41" s="280"/>
      <c r="E41" s="280"/>
      <c r="F41" s="280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いすみ市立大原小学校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515277104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三好　優香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いすみ市立大原小学校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515277267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松尾　夏也子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いすみ市立大原小学校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515277335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13</v>
      </c>
      <c r="C47" s="279" t="str">
        <f>IF(入力!C48="","",入力!C48&amp;"　"&amp;入力!E48)</f>
        <v>久間　友季永</v>
      </c>
      <c r="D47" s="280"/>
      <c r="E47" s="280"/>
      <c r="F47" s="280"/>
      <c r="G47" s="267">
        <f>IF(入力!G47="","",入力!G47)</f>
        <v>4</v>
      </c>
      <c r="H47" s="267" t="str">
        <f>IF(入力!H47="","",入力!H47)</f>
        <v/>
      </c>
      <c r="I47" s="267" t="str">
        <f>IF(入力!I47="","",入力!I47)</f>
        <v>いすみ市立東海小学校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515277544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12</v>
      </c>
      <c r="C49" s="279" t="str">
        <f>IF(入力!C50="","",入力!C50&amp;"　"&amp;入力!E50)</f>
        <v>屋代　桃香</v>
      </c>
      <c r="D49" s="280"/>
      <c r="E49" s="280"/>
      <c r="F49" s="280"/>
      <c r="G49" s="267">
        <f>IF(入力!G49="","",入力!G49)</f>
        <v>2</v>
      </c>
      <c r="H49" s="267" t="str">
        <f>IF(入力!H49="","",入力!H49)</f>
        <v/>
      </c>
      <c r="I49" s="267" t="str">
        <f>IF(入力!I49="","",入力!I49)</f>
        <v>いすみ市立大原小学校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514242038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79" t="str">
        <f>IF(入力!C52="","",入力!C52&amp;"　"&amp;入力!E52)</f>
        <v>岡　ひまわり</v>
      </c>
      <c r="D51" s="280"/>
      <c r="E51" s="280"/>
      <c r="F51" s="280"/>
      <c r="G51" s="267">
        <f>IF(入力!G51="","",入力!G51)</f>
        <v>2</v>
      </c>
      <c r="H51" s="267" t="str">
        <f>IF(入力!H51="","",入力!H51)</f>
        <v/>
      </c>
      <c r="I51" s="267" t="str">
        <f>IF(入力!I51="","",入力!I51)</f>
        <v>いすみ市立大原小学校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514624025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女子</v>
      </c>
      <c r="I5" s="29">
        <f>入力!Y25</f>
        <v>16</v>
      </c>
      <c r="J5" s="448" t="str">
        <f>IF(入力!A55="","",入力!A55)</f>
        <v>夷隅地域のバレー普及を目的として創立１０年を迎えました。今では多くの方々にお世話になりバレー活動の場をいただけるようになりました。今大会ではお世話になった方々への感謝の気持ちを忘れず、元気よく、声を出しボールをつなぎ頑張ります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433427251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ミズノ</v>
      </c>
      <c r="F16" s="33" t="str">
        <f>IF(入力!E7="","",入力!E7)</f>
        <v>シゲヨシ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石井</v>
      </c>
      <c r="D17" s="33" t="str">
        <f>IF(入力!E10="","",入力!E10)</f>
        <v>洋一</v>
      </c>
      <c r="E17" s="33" t="str">
        <f>IF(入力!C9="","",入力!C9)</f>
        <v>ｲｼｲ</v>
      </c>
      <c r="F17" s="33" t="str">
        <f>IF(入力!E9="","",入力!E9)</f>
        <v>ﾖｳｲﾁ</v>
      </c>
      <c r="G17" s="33">
        <f>IF(入力!G9="","",入力!G9)</f>
        <v>511048237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0011</v>
      </c>
      <c r="T17" s="33" t="str">
        <f>IF(入力!P10="","",入力!P10)</f>
        <v>千葉県いすみ市岩船928</v>
      </c>
      <c r="U17" s="33" t="str">
        <f>IF(入力!AL9="","",入力!AL9)</f>
        <v>0470</v>
      </c>
      <c r="V17" s="33" t="str">
        <f>IF(入力!AK10="","",入力!AK10)</f>
        <v>62</v>
      </c>
      <c r="W17" s="33" t="str">
        <f>IF(入力!AP10="","",入力!AP10)</f>
        <v>9011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屋代</v>
      </c>
      <c r="D20" s="33" t="str">
        <f>IF(入力!E12="","",入力!E12)</f>
        <v>大補</v>
      </c>
      <c r="E20" s="33" t="str">
        <f>IF(入力!C11="","",入力!C11)</f>
        <v>ﾔｼﾛ</v>
      </c>
      <c r="F20" s="33" t="str">
        <f>IF(入力!E11="","",入力!E11)</f>
        <v>ﾀﾞｲｽｹ</v>
      </c>
      <c r="G20" s="33">
        <f>IF(入力!G11="","",入力!G11)</f>
        <v>511296004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36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>0004</v>
      </c>
      <c r="T20" s="33" t="str">
        <f>IF(入力!P12="","",入力!P12)</f>
        <v>千葉県いすみ市大原9385</v>
      </c>
      <c r="U20" s="33" t="str">
        <f>IF(入力!AL11="","",入力!AL11)</f>
        <v>080</v>
      </c>
      <c r="V20" s="33" t="str">
        <f>IF(入力!AK12="","",入力!AK12)</f>
        <v>9570</v>
      </c>
      <c r="W20" s="33" t="str">
        <f>IF(入力!AP12="","",入力!AP12)</f>
        <v>7065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3408</v>
      </c>
      <c r="P22" s="33">
        <f>IF(入力!G21="","",入力!G21)</f>
        <v>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屋代</v>
      </c>
      <c r="D23" s="33" t="str">
        <f>IF(入力!$E$14="","",入力!$E$14)</f>
        <v>有果里</v>
      </c>
      <c r="E23" s="33" t="str">
        <f>IF(入力!$C$13="","",入力!$C$13)</f>
        <v>ヤシロ</v>
      </c>
      <c r="F23" s="33" t="str">
        <f>IF(入力!$E$13="","",入力!$E$13)</f>
        <v>ユカリ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東海林</v>
      </c>
      <c r="D24" s="75" t="str">
        <f>VLOOKUP($B$51,$A$53:$F$352,4)</f>
        <v>美優</v>
      </c>
      <c r="E24" s="75" t="str">
        <f>VLOOKUP($B$51,$A$53:$F$352,5)</f>
        <v>ｼｮｳｼﾞ</v>
      </c>
      <c r="F24" s="75" t="str">
        <f>VLOOKUP($B$51,$A$53:$F$352,6)</f>
        <v>ﾐﾕ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東海林</v>
      </c>
      <c r="D53" s="33" t="str">
        <f>IF(入力!E26="","",入力!E26)</f>
        <v>美優</v>
      </c>
      <c r="E53" s="33" t="str">
        <f>IF(入力!C25="","",入力!C25)</f>
        <v>ｼｮｳｼﾞ</v>
      </c>
      <c r="F53" s="33" t="str">
        <f>IF(入力!E25="","",入力!E25)</f>
        <v>ﾐﾕ</v>
      </c>
      <c r="G53" s="33">
        <f>IF(入力!M25="","",入力!M25)</f>
        <v>513496204</v>
      </c>
      <c r="H53" s="33" t="str">
        <f>IF(入力!I25="","",入力!I25)</f>
        <v>いすみ市立国吉小学校</v>
      </c>
      <c r="I53" s="33">
        <f>IF(入力!G25="","",入力!G25)</f>
        <v>5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5</v>
      </c>
      <c r="C54" s="33" t="str">
        <f>IF(入力!C28="","",入力!C28)</f>
        <v>戸田</v>
      </c>
      <c r="D54" s="33" t="str">
        <f>IF(入力!E28="","",入力!E28)</f>
        <v>菜月</v>
      </c>
      <c r="E54" s="33" t="str">
        <f>IF(入力!C27="","",入力!C27)</f>
        <v>ﾄﾀﾞ</v>
      </c>
      <c r="F54" s="33" t="str">
        <f>IF(入力!E27="","",入力!E27)</f>
        <v>ﾅﾂｷ</v>
      </c>
      <c r="G54" s="33">
        <f>IF(入力!M27="","",入力!M27)</f>
        <v>513148165</v>
      </c>
      <c r="H54" s="33" t="str">
        <f>IF(入力!I27="","",入力!I27)</f>
        <v>いすみ市立大原小学校</v>
      </c>
      <c r="I54" s="33">
        <f>IF(入力!G27="","",入力!G27)</f>
        <v>5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齋藤</v>
      </c>
      <c r="D55" s="33" t="str">
        <f>IF(入力!E30="","",入力!E30)</f>
        <v>ゆうな</v>
      </c>
      <c r="E55" s="33" t="str">
        <f>IF(入力!C29="","",入力!C29)</f>
        <v>ｻｲﾄｳ</v>
      </c>
      <c r="F55" s="33" t="str">
        <f>IF(入力!E29="","",入力!E29)</f>
        <v>ﾕｳﾅ</v>
      </c>
      <c r="G55" s="33">
        <f>IF(入力!M29="","",入力!M29)</f>
        <v>513148194</v>
      </c>
      <c r="H55" s="33" t="str">
        <f>IF(入力!I29="","",入力!I29)</f>
        <v>いすみ市立大原小学校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2</v>
      </c>
      <c r="C56" s="33" t="str">
        <f>IF(入力!C32="","",入力!C32)</f>
        <v>仲佐</v>
      </c>
      <c r="D56" s="33" t="str">
        <f>IF(入力!E32="","",入力!E32)</f>
        <v>さつき</v>
      </c>
      <c r="E56" s="33" t="str">
        <f>IF(入力!C31="","",入力!C31)</f>
        <v>ﾅｶｻ</v>
      </c>
      <c r="F56" s="33" t="str">
        <f>IF(入力!E31="","",入力!E31)</f>
        <v>ｻﾂｷ</v>
      </c>
      <c r="G56" s="33">
        <f>IF(入力!M31="","",入力!M31)</f>
        <v>513148315</v>
      </c>
      <c r="H56" s="33" t="str">
        <f>IF(入力!I31="","",入力!I31)</f>
        <v>いすみ市立大原小学校</v>
      </c>
      <c r="I56" s="33">
        <f>IF(入力!G31="","",入力!G31)</f>
        <v>4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4</v>
      </c>
      <c r="C57" s="33" t="str">
        <f>IF(入力!C34="","",入力!C34)</f>
        <v>森信　</v>
      </c>
      <c r="D57" s="33" t="str">
        <f>IF(入力!E34="","",入力!E34)</f>
        <v>樹里</v>
      </c>
      <c r="E57" s="33" t="str">
        <f>IF(入力!C33="","",入力!C33)</f>
        <v>ﾓﾘﾉﾌﾞ</v>
      </c>
      <c r="F57" s="33" t="str">
        <f>IF(入力!E33="","",入力!E33)</f>
        <v>ｼﾞｭﾘ</v>
      </c>
      <c r="G57" s="33">
        <f>IF(入力!M33="","",入力!M33)</f>
        <v>513148364</v>
      </c>
      <c r="H57" s="33" t="str">
        <f>IF(入力!I33="","",入力!I33)</f>
        <v>いすみ市立大原小学校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秋葉</v>
      </c>
      <c r="D58" s="33" t="str">
        <f>IF(入力!E36="","",入力!E36)</f>
        <v>美穂</v>
      </c>
      <c r="E58" s="33" t="str">
        <f>IF(入力!C35="","",入力!C35)</f>
        <v>ｱｷﾊﾞ</v>
      </c>
      <c r="F58" s="33" t="str">
        <f>IF(入力!E35="","",入力!E35)</f>
        <v>ﾐﾎ</v>
      </c>
      <c r="G58" s="33">
        <f>IF(入力!M35="","",入力!M35)</f>
        <v>513148379</v>
      </c>
      <c r="H58" s="33" t="str">
        <f>IF(入力!I35="","",入力!I35)</f>
        <v>いすみ市立東海小学校</v>
      </c>
      <c r="I58" s="33">
        <f>IF(入力!G35="","",入力!G35)</f>
        <v>4</v>
      </c>
      <c r="J58" s="33">
        <f>IF(入力!P35="","",入力!P35)</f>
        <v>144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鶴岡</v>
      </c>
      <c r="D59" s="33" t="str">
        <f>IF(入力!E38="","",入力!E38)</f>
        <v>奈波</v>
      </c>
      <c r="E59" s="33" t="str">
        <f>IF(入力!C37="","",入力!C37)</f>
        <v>ﾂﾙｵｶ</v>
      </c>
      <c r="F59" s="33" t="str">
        <f>IF(入力!E37="","",入力!E37)</f>
        <v>ﾅﾅﾐ</v>
      </c>
      <c r="G59" s="33">
        <f>IF(入力!M37="","",入力!M37)</f>
        <v>514623927</v>
      </c>
      <c r="H59" s="33" t="str">
        <f>IF(入力!I37="","",入力!I37)</f>
        <v>御宿町立御宿小学校</v>
      </c>
      <c r="I59" s="33">
        <f>IF(入力!G37="","",入力!G37)</f>
        <v>4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大曽根</v>
      </c>
      <c r="D60" s="33" t="str">
        <f>IF(入力!E40="","",入力!E40)</f>
        <v>愛香</v>
      </c>
      <c r="E60" s="33" t="str">
        <f>IF(入力!C39="","",入力!C39)</f>
        <v>ｵｵｿﾈ</v>
      </c>
      <c r="F60" s="33" t="str">
        <f>IF(入力!E39="","",入力!E39)</f>
        <v>ﾏﾅｶ</v>
      </c>
      <c r="G60" s="33">
        <f>IF(入力!M39="","",入力!M39)</f>
        <v>513984900</v>
      </c>
      <c r="H60" s="33" t="str">
        <f>IF(入力!I39="","",入力!I39)</f>
        <v>いすみ市立国吉小学校</v>
      </c>
      <c r="I60" s="33">
        <f>IF(入力!G39="","",入力!G39)</f>
        <v>4</v>
      </c>
      <c r="J60" s="33">
        <f>IF(入力!P39="","",入力!P39)</f>
        <v>145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田中</v>
      </c>
      <c r="D61" s="33" t="str">
        <f>IF(入力!E42="","",入力!E42)</f>
        <v>結菜</v>
      </c>
      <c r="E61" s="33" t="str">
        <f>IF(入力!C41="","",入力!C41)</f>
        <v>ﾀﾅｶ</v>
      </c>
      <c r="F61" s="33" t="str">
        <f>IF(入力!E41="","",入力!E41)</f>
        <v>ﾕﾅ</v>
      </c>
      <c r="G61" s="33">
        <f>IF(入力!M41="","",入力!M41)</f>
        <v>515277104</v>
      </c>
      <c r="H61" s="33" t="str">
        <f>IF(入力!I41="","",入力!I41)</f>
        <v>いすみ市立大原小学校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三好</v>
      </c>
      <c r="D62" s="33" t="str">
        <f>IF(入力!E44="","",入力!E44)</f>
        <v>優香</v>
      </c>
      <c r="E62" s="33" t="str">
        <f>IF(入力!C43="","",入力!C43)</f>
        <v>ﾐﾖｼ</v>
      </c>
      <c r="F62" s="33" t="str">
        <f>IF(入力!E43="","",入力!E43)</f>
        <v>ﾕｳｶ</v>
      </c>
      <c r="G62" s="33">
        <f>IF(入力!M43="","",入力!M43)</f>
        <v>515277267</v>
      </c>
      <c r="H62" s="33" t="str">
        <f>IF(入力!I43="","",入力!I43)</f>
        <v>いすみ市立大原小学校</v>
      </c>
      <c r="I62" s="33">
        <f>IF(入力!G43="","",入力!G43)</f>
        <v>4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松尾</v>
      </c>
      <c r="D63" s="33" t="str">
        <f>IF(入力!E46="","",入力!E46)</f>
        <v>夏也子</v>
      </c>
      <c r="E63" s="33" t="str">
        <f>IF(入力!C45="","",入力!C45)</f>
        <v>ﾏﾂｵ</v>
      </c>
      <c r="F63" s="33" t="str">
        <f>IF(入力!E45="","",入力!E45)</f>
        <v>ｶﾔｺ</v>
      </c>
      <c r="G63" s="33">
        <f>IF(入力!M45="","",入力!M45)</f>
        <v>515277335</v>
      </c>
      <c r="H63" s="33" t="str">
        <f>IF(入力!I45="","",入力!I45)</f>
        <v>いすみ市立大原小学校</v>
      </c>
      <c r="I63" s="33">
        <f>IF(入力!G45="","",入力!G45)</f>
        <v>4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久間</v>
      </c>
      <c r="D64" s="33" t="str">
        <f>IF(入力!E48="","",入力!E48)</f>
        <v>友季永</v>
      </c>
      <c r="E64" s="33" t="str">
        <f>IF(入力!C47="","",入力!C47)</f>
        <v>ｷｭｳﾏ</v>
      </c>
      <c r="F64" s="33" t="str">
        <f>IF(入力!E47="","",入力!E47)</f>
        <v>ﾕｷﾅ</v>
      </c>
      <c r="G64" s="33">
        <f>IF(入力!M47="","",入力!M47)</f>
        <v>515277544</v>
      </c>
      <c r="H64" s="33" t="str">
        <f>IF(入力!I47="","",入力!I47)</f>
        <v>いすみ市立東海小学校</v>
      </c>
      <c r="I64" s="33">
        <f>IF(入力!G47="","",入力!G47)</f>
        <v>4</v>
      </c>
      <c r="J64" s="33">
        <f>IF(入力!P47="","",入力!P47)</f>
        <v>148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12</v>
      </c>
      <c r="C65" s="33" t="str">
        <f>IF(入力!C50="","",入力!C50)</f>
        <v>屋代</v>
      </c>
      <c r="D65" s="33" t="str">
        <f>IF(入力!E50="","",入力!E50)</f>
        <v>桃香</v>
      </c>
      <c r="E65" s="33" t="str">
        <f>IF(入力!C49="","",入力!C49)</f>
        <v>ﾔｼﾛ</v>
      </c>
      <c r="F65" s="33" t="str">
        <f>IF(入力!E49="","",入力!E49)</f>
        <v>ﾓﾓｶ</v>
      </c>
      <c r="G65" s="33">
        <f>IF(入力!M49="","",入力!M49)</f>
        <v>514242038</v>
      </c>
      <c r="H65" s="33" t="str">
        <f>IF(入力!I49="","",入力!I49)</f>
        <v>いすみ市立大原小学校</v>
      </c>
      <c r="I65" s="33">
        <f>IF(入力!G49="","",入力!G49)</f>
        <v>2</v>
      </c>
      <c r="J65" s="33">
        <f>IF(入力!P49="","",入力!P49)</f>
        <v>138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岡</v>
      </c>
      <c r="D66" s="33" t="str">
        <f>IF(入力!E52="","",入力!E52)</f>
        <v>ひまわり</v>
      </c>
      <c r="E66" s="33" t="str">
        <f>IF(入力!C51="","",入力!C51)</f>
        <v>ｵｶ</v>
      </c>
      <c r="F66" s="33" t="str">
        <f>IF(入力!E51="","",入力!E51)</f>
        <v>ﾋﾏﾜﾘ</v>
      </c>
      <c r="G66" s="33">
        <f>IF(入力!M51="","",入力!M51)</f>
        <v>514624025</v>
      </c>
      <c r="H66" s="33" t="str">
        <f>IF(入力!I51="","",入力!I51)</f>
        <v>いすみ市立大原小学校</v>
      </c>
      <c r="I66" s="33">
        <f>IF(入力!G51="","",入力!G51)</f>
        <v>2</v>
      </c>
      <c r="J66" s="33">
        <f>IF(入力!P51="","",入力!P51)</f>
        <v>130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isumi</cp:lastModifiedBy>
  <cp:lastPrinted>2016-05-27T06:19:33Z</cp:lastPrinted>
  <dcterms:created xsi:type="dcterms:W3CDTF">2014-04-05T09:56:00Z</dcterms:created>
  <dcterms:modified xsi:type="dcterms:W3CDTF">2017-01-30T01:57:59Z</dcterms:modified>
</cp:coreProperties>
</file>