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<sst xmlns="http://schemas.openxmlformats.org/spreadsheetml/2006/main" count="423" uniqueCount="287">
  <si>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</si>
  <si>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</si>
  <si>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</si>
  <si>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</si>
  <si>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</si>
  <si>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</si>
  <si>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</si>
  <si>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</si>
  <si>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</si>
  <si>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</si>
  <si>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</si>
  <si>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</si>
  <si>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</si>
  <si>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</si>
  <si>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</si>
  <si>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</si>
  <si>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</si>
  <si>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</si>
  <si>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</si>
  <si>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</si>
  <si>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</si>
  <si>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</si>
  <si>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</si>
  <si>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</si>
  <si>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</si>
  <si>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</si>
  <si>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</si>
  <si>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</si>
  <si>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</si>
  <si>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</si>
  <si>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</si>
  <si>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</si>
  <si>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</si>
  <si>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</si>
  <si>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</si>
  <si>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</si>
  <si>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</si>
  <si>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</si>
  <si>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</si>
  <si>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</si>
  <si>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</si>
  <si>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</si>
  <si>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</si>
  <si>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</si>
  <si>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</si>
  <si>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</si>
  <si>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</si>
  <si>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</si>
  <si>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</si>
  <si>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</si>
  <si>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</si>
  <si>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</si>
  <si>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</si>
  <si>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</si>
  <si>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</si>
  <si>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</si>
  <si>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</si>
  <si>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</si>
  <si>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</si>
  <si>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</si>
  <si>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</si>
  <si>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</si>
  <si>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</si>
  <si>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</si>
  <si>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</si>
  <si>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</si>
  <si>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</si>
  <si>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</si>
  <si>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</si>
  <si>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</si>
  <si>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</si>
  <si>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</si>
  <si>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</si>
  <si>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</si>
  <si>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</si>
  <si>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</si>
  <si>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</si>
  <si>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</si>
  <si>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</si>
  <si>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</si>
  <si>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</si>
  <si>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</si>
  <si>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</si>
  <si>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</si>
  <si>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</si>
  <si>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</si>
  <si>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</si>
  <si>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</si>
  <si>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</si>
  <si>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</si>
  <si>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</si>
  <si>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</si>
  <si>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</si>
  <si>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</si>
  <si>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</si>
  <si>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</si>
  <si>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</si>
  <si>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</si>
  <si>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</si>
  <si>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</si>
  <si>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</si>
  <si>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</si>
  <si>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</si>
  <si>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</si>
  <si>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</si>
  <si>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</si>
  <si>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</si>
  <si>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</si>
  <si>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</si>
  <si>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</si>
  <si>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</si>
  <si>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</si>
  <si>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</si>
  <si>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</si>
  <si>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</si>
  <si>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</si>
  <si>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</si>
  <si>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</si>
  <si>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</si>
  <si>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</si>
  <si>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</si>
  <si>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</si>
  <si>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</si>
  <si>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</si>
  <si>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</si>
  <si>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</si>
  <si>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</si>
  <si>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</si>
  <si>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</si>
  <si>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</si>
  <si>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</si>
  <si>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</si>
  <si>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</si>
  <si>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</si>
  <si>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</si>
  <si>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</si>
  <si>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</si>
  <si>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</si>
  <si>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</si>
  <si>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</si>
  <si>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</si>
  <si>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</si>
  <si>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</si>
  <si>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</si>
  <si>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</si>
  <si>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</si>
  <si>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</si>
  <si>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</si>
  <si>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</si>
  <si>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</si>
  <si>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</si>
  <si>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</si>
  <si>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</si>
  <si>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</si>
  <si>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</si>
  <si>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</si>
  <si>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</si>
  <si>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</si>
  <si>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</si>
  <si>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</si>
  <si>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</si>
  <si>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</si>
  <si>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</si>
  <si>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</si>
  <si>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</si>
  <si>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</si>
  <si>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</si>
  <si>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</si>
  <si>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</si>
  <si>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</si>
  <si>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</si>
  <si>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</si>
  <si>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</si>
  <si>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</si>
  <si>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</si>
  <si>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</si>
  <si>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</si>
  <si>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</si>
  <si>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</si>
  <si>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</si>
  <si>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</si>
  <si>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</si>
  <si>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</si>
  <si>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</si>
  <si>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</si>
  <si>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</si>
  <si>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</si>
  <si>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</si>
  <si>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</si>
  <si>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</si>
  <si>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</si>
  <si>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</si>
  <si>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</si>
  <si>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</si>
  <si>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</si>
  <si>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</si>
  <si>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</si>
  <si>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</si>
  <si>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</si>
  <si>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</si>
  <si>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内房線</t>
    </r>
    <rPh sb="2" eb="5">
      <t>ウチボウセン</t>
    </rPh>
    <phoneticPr fontId="2"/>
  </si>
  <si>
    <t>岩井</t>
    <rPh sb="0" eb="2">
      <t>イワイ</t>
    </rPh>
    <phoneticPr fontId="2"/>
  </si>
  <si>
    <t>岩井ジュニア・シックス</t>
    <rPh sb="0" eb="2">
      <t>イワイ</t>
    </rPh>
    <phoneticPr fontId="2"/>
  </si>
  <si>
    <t>イワイ　ジュニア・シックス</t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</si>
  <si>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</si>
  <si>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高橋</t>
    <rPh sb="0" eb="2">
      <t>タカハシ</t>
    </rPh>
    <phoneticPr fontId="2"/>
  </si>
  <si>
    <t>良次</t>
    <rPh sb="0" eb="2">
      <t>リョウジ</t>
    </rPh>
    <phoneticPr fontId="2"/>
  </si>
  <si>
    <t>リョウジ</t>
    <phoneticPr fontId="2"/>
  </si>
  <si>
    <t>鈴木</t>
    <rPh sb="0" eb="2">
      <t>スズキ</t>
    </rPh>
    <phoneticPr fontId="2"/>
  </si>
  <si>
    <t>富夫</t>
    <rPh sb="0" eb="2">
      <t>トミオ</t>
    </rPh>
    <phoneticPr fontId="2"/>
  </si>
  <si>
    <t>和美</t>
    <rPh sb="0" eb="2">
      <t>カズミ</t>
    </rPh>
    <phoneticPr fontId="2"/>
  </si>
  <si>
    <t>スズキ</t>
    <phoneticPr fontId="2"/>
  </si>
  <si>
    <t>トミオ</t>
    <phoneticPr fontId="2"/>
  </si>
  <si>
    <t>カズミ</t>
    <phoneticPr fontId="2"/>
  </si>
  <si>
    <t>鈴木</t>
    <phoneticPr fontId="2"/>
  </si>
  <si>
    <t>和美</t>
    <phoneticPr fontId="2"/>
  </si>
  <si>
    <t>スズキ</t>
    <phoneticPr fontId="2"/>
  </si>
  <si>
    <t>カズミ</t>
    <phoneticPr fontId="2"/>
  </si>
  <si>
    <t>高橋</t>
    <phoneticPr fontId="2"/>
  </si>
  <si>
    <t>良次</t>
    <phoneticPr fontId="2"/>
  </si>
  <si>
    <t>タカハシ</t>
    <phoneticPr fontId="2"/>
  </si>
  <si>
    <t>299</t>
    <phoneticPr fontId="2"/>
  </si>
  <si>
    <t>2221</t>
    <phoneticPr fontId="2"/>
  </si>
  <si>
    <t>千葉県南房総市合戸７９３</t>
    <rPh sb="0" eb="3">
      <t>チバケン</t>
    </rPh>
    <rPh sb="3" eb="7">
      <t>ミナミボウソウシ</t>
    </rPh>
    <rPh sb="7" eb="8">
      <t>ゴウ</t>
    </rPh>
    <rPh sb="8" eb="9">
      <t>ト</t>
    </rPh>
    <phoneticPr fontId="2"/>
  </si>
  <si>
    <t>0470</t>
    <phoneticPr fontId="2"/>
  </si>
  <si>
    <t>57</t>
    <phoneticPr fontId="2"/>
  </si>
  <si>
    <t>4850</t>
    <phoneticPr fontId="2"/>
  </si>
  <si>
    <t>294</t>
    <phoneticPr fontId="2"/>
  </si>
  <si>
    <t>0825</t>
    <phoneticPr fontId="2"/>
  </si>
  <si>
    <t>千葉県南房総市上堀１０１９</t>
    <rPh sb="0" eb="3">
      <t>チバケン</t>
    </rPh>
    <rPh sb="3" eb="7">
      <t>ミナミボウソウシ</t>
    </rPh>
    <rPh sb="7" eb="8">
      <t>ウエ</t>
    </rPh>
    <rPh sb="8" eb="9">
      <t>ホリ</t>
    </rPh>
    <phoneticPr fontId="2"/>
  </si>
  <si>
    <t>0470</t>
    <phoneticPr fontId="2"/>
  </si>
  <si>
    <t>36</t>
    <phoneticPr fontId="2"/>
  </si>
  <si>
    <t>4353</t>
    <phoneticPr fontId="2"/>
  </si>
  <si>
    <t>2225</t>
    <phoneticPr fontId="2"/>
  </si>
  <si>
    <t>千葉県南房総市高崎１２９３－３２</t>
    <rPh sb="0" eb="3">
      <t>チバケン</t>
    </rPh>
    <rPh sb="3" eb="4">
      <t>ミナミ</t>
    </rPh>
    <rPh sb="4" eb="6">
      <t>ボウソウ</t>
    </rPh>
    <rPh sb="6" eb="7">
      <t>シ</t>
    </rPh>
    <rPh sb="7" eb="9">
      <t>タカサキ</t>
    </rPh>
    <phoneticPr fontId="2"/>
  </si>
  <si>
    <t>57</t>
    <phoneticPr fontId="2"/>
  </si>
  <si>
    <t>3164</t>
    <phoneticPr fontId="2"/>
  </si>
  <si>
    <t>千葉県南房総市合戸７９３</t>
    <phoneticPr fontId="2"/>
  </si>
  <si>
    <t>2221</t>
    <phoneticPr fontId="2"/>
  </si>
  <si>
    <t>4850</t>
    <phoneticPr fontId="2"/>
  </si>
  <si>
    <t>①</t>
    <phoneticPr fontId="2"/>
  </si>
  <si>
    <t>忍足</t>
    <rPh sb="0" eb="2">
      <t>オシダリ</t>
    </rPh>
    <phoneticPr fontId="2"/>
  </si>
  <si>
    <t>向葵</t>
    <rPh sb="0" eb="1">
      <t>ム</t>
    </rPh>
    <rPh sb="1" eb="2">
      <t>アオイ</t>
    </rPh>
    <phoneticPr fontId="2"/>
  </si>
  <si>
    <t>アオイ</t>
    <phoneticPr fontId="2"/>
  </si>
  <si>
    <t>富山小学校</t>
    <rPh sb="0" eb="2">
      <t>トミヤマ</t>
    </rPh>
    <rPh sb="2" eb="5">
      <t>ショウガッコウ</t>
    </rPh>
    <phoneticPr fontId="2"/>
  </si>
  <si>
    <t>渡辺</t>
    <rPh sb="0" eb="2">
      <t>ワタナベ</t>
    </rPh>
    <phoneticPr fontId="2"/>
  </si>
  <si>
    <t>ふた葉</t>
    <rPh sb="2" eb="3">
      <t>バ</t>
    </rPh>
    <phoneticPr fontId="2"/>
  </si>
  <si>
    <t>ワタバベ</t>
    <phoneticPr fontId="2"/>
  </si>
  <si>
    <t>フタバ</t>
    <phoneticPr fontId="2"/>
  </si>
  <si>
    <t>髙山</t>
    <rPh sb="0" eb="1">
      <t>タカ</t>
    </rPh>
    <rPh sb="1" eb="2">
      <t>ヤマ</t>
    </rPh>
    <phoneticPr fontId="2"/>
  </si>
  <si>
    <t>なる</t>
    <phoneticPr fontId="2"/>
  </si>
  <si>
    <t>タカヤマ</t>
    <phoneticPr fontId="2"/>
  </si>
  <si>
    <t>ナル</t>
    <phoneticPr fontId="2"/>
  </si>
  <si>
    <t>富山小学校</t>
    <phoneticPr fontId="2"/>
  </si>
  <si>
    <t>富山小学校</t>
    <phoneticPr fontId="2"/>
  </si>
  <si>
    <t>富山小学校</t>
    <phoneticPr fontId="2"/>
  </si>
  <si>
    <t>富山小学校</t>
    <phoneticPr fontId="2"/>
  </si>
  <si>
    <t>富山小学校</t>
    <phoneticPr fontId="2"/>
  </si>
  <si>
    <t>忍足</t>
    <phoneticPr fontId="2"/>
  </si>
  <si>
    <t>オシダリ</t>
    <phoneticPr fontId="2"/>
  </si>
  <si>
    <t>さや</t>
    <phoneticPr fontId="2"/>
  </si>
  <si>
    <t>サヤ</t>
    <phoneticPr fontId="2"/>
  </si>
  <si>
    <t>佐野</t>
    <rPh sb="0" eb="2">
      <t>サノ</t>
    </rPh>
    <phoneticPr fontId="2"/>
  </si>
  <si>
    <t>サノ</t>
    <phoneticPr fontId="2"/>
  </si>
  <si>
    <t>碧</t>
    <rPh sb="0" eb="1">
      <t>アオ</t>
    </rPh>
    <phoneticPr fontId="2"/>
  </si>
  <si>
    <t>原</t>
    <rPh sb="0" eb="1">
      <t>ハラ</t>
    </rPh>
    <phoneticPr fontId="2"/>
  </si>
  <si>
    <t>茉梨瑛</t>
    <phoneticPr fontId="2"/>
  </si>
  <si>
    <t>ハラ</t>
    <phoneticPr fontId="2"/>
  </si>
  <si>
    <t>マリエ</t>
    <phoneticPr fontId="2"/>
  </si>
  <si>
    <t>廣田</t>
    <rPh sb="0" eb="2">
      <t>ヒロタ</t>
    </rPh>
    <phoneticPr fontId="2"/>
  </si>
  <si>
    <t>はな</t>
    <phoneticPr fontId="2"/>
  </si>
  <si>
    <t>ヒロタ</t>
    <phoneticPr fontId="2"/>
  </si>
  <si>
    <t>ハナ</t>
    <phoneticPr fontId="2"/>
  </si>
  <si>
    <t>アオキ</t>
    <phoneticPr fontId="2"/>
  </si>
  <si>
    <t>青木</t>
    <rPh sb="0" eb="2">
      <t>アオキ</t>
    </rPh>
    <phoneticPr fontId="2"/>
  </si>
  <si>
    <t>愛実</t>
    <rPh sb="0" eb="2">
      <t>マナミ</t>
    </rPh>
    <phoneticPr fontId="2"/>
  </si>
  <si>
    <t>マナミ</t>
    <phoneticPr fontId="2"/>
  </si>
  <si>
    <t>アベ</t>
    <phoneticPr fontId="2"/>
  </si>
  <si>
    <t>安部</t>
    <rPh sb="0" eb="2">
      <t>アベ</t>
    </rPh>
    <phoneticPr fontId="2"/>
  </si>
  <si>
    <t>ひなた</t>
    <phoneticPr fontId="2"/>
  </si>
  <si>
    <t>ヒナタ</t>
    <phoneticPr fontId="2"/>
  </si>
  <si>
    <t>高橋　良次</t>
    <rPh sb="0" eb="2">
      <t>タカハシ</t>
    </rPh>
    <rPh sb="3" eb="5">
      <t>リョウジ</t>
    </rPh>
    <phoneticPr fontId="2"/>
  </si>
  <si>
    <t>川名</t>
    <rPh sb="0" eb="2">
      <t>カワナ</t>
    </rPh>
    <phoneticPr fontId="2"/>
  </si>
  <si>
    <t>琉愛</t>
    <rPh sb="0" eb="1">
      <t>リュウ</t>
    </rPh>
    <rPh sb="1" eb="2">
      <t>アイ</t>
    </rPh>
    <phoneticPr fontId="2"/>
  </si>
  <si>
    <t>カワナ</t>
    <phoneticPr fontId="2"/>
  </si>
  <si>
    <t>ルナ</t>
    <phoneticPr fontId="2"/>
  </si>
  <si>
    <t>結果を残せるよう、チーム一丸となって、頑張ります。</t>
    <rPh sb="0" eb="2">
      <t>ケッカ</t>
    </rPh>
    <rPh sb="3" eb="4">
      <t>ノコ</t>
    </rPh>
    <rPh sb="12" eb="14">
      <t>イチガン</t>
    </rPh>
    <rPh sb="19" eb="21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</si>
</sst>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T18" sqref="T1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203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202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204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430150102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23001</v>
      </c>
      <c r="K5" s="147"/>
      <c r="L5" s="147"/>
      <c r="M5" s="147"/>
      <c r="N5" s="147"/>
      <c r="O5" s="147"/>
      <c r="P5" s="198" t="s">
        <v>200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201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7" t="s">
        <v>220</v>
      </c>
      <c r="D7" s="132"/>
      <c r="E7" s="110" t="s">
        <v>207</v>
      </c>
      <c r="F7" s="111"/>
      <c r="G7" s="92">
        <v>505932341</v>
      </c>
      <c r="H7" s="92"/>
      <c r="I7" s="92"/>
      <c r="J7" s="92">
        <v>18487</v>
      </c>
      <c r="K7" s="92"/>
      <c r="L7" s="92"/>
      <c r="M7" s="92">
        <v>378401</v>
      </c>
      <c r="N7" s="92"/>
      <c r="O7" s="92"/>
      <c r="P7" s="89" t="s">
        <v>72</v>
      </c>
      <c r="Q7" s="90"/>
      <c r="R7" s="108" t="s">
        <v>221</v>
      </c>
      <c r="S7" s="108"/>
      <c r="T7" s="108"/>
      <c r="U7" s="108"/>
      <c r="V7" s="50" t="s">
        <v>73</v>
      </c>
      <c r="W7" s="107" t="s">
        <v>222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224</v>
      </c>
      <c r="AM7" s="148"/>
      <c r="AN7" s="148"/>
      <c r="AO7" s="148"/>
      <c r="AP7" s="148"/>
      <c r="AQ7" s="148"/>
      <c r="AR7" s="148"/>
      <c r="AS7" s="59" t="s">
        <v>75</v>
      </c>
      <c r="AT7" s="257">
        <v>49</v>
      </c>
    </row>
    <row r="8" spans="1:51" ht="18" customHeight="1">
      <c r="A8" s="99"/>
      <c r="B8" s="100"/>
      <c r="C8" s="138" t="s">
        <v>205</v>
      </c>
      <c r="D8" s="135"/>
      <c r="E8" s="139" t="s">
        <v>206</v>
      </c>
      <c r="F8" s="136"/>
      <c r="G8" s="92"/>
      <c r="H8" s="92"/>
      <c r="I8" s="92"/>
      <c r="J8" s="92"/>
      <c r="K8" s="92"/>
      <c r="L8" s="92"/>
      <c r="M8" s="92"/>
      <c r="N8" s="92"/>
      <c r="O8" s="92"/>
      <c r="P8" s="149" t="s">
        <v>223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225</v>
      </c>
      <c r="AL8" s="152"/>
      <c r="AM8" s="152"/>
      <c r="AN8" s="152"/>
      <c r="AO8" s="60" t="s">
        <v>76</v>
      </c>
      <c r="AP8" s="152" t="s">
        <v>226</v>
      </c>
      <c r="AQ8" s="152"/>
      <c r="AR8" s="152"/>
      <c r="AS8" s="153"/>
      <c r="AT8" s="257"/>
    </row>
    <row r="9" spans="1:51" ht="14.45" customHeight="1">
      <c r="A9" s="99" t="s">
        <v>150</v>
      </c>
      <c r="B9" s="100"/>
      <c r="C9" s="137" t="s">
        <v>211</v>
      </c>
      <c r="D9" s="132"/>
      <c r="E9" s="110" t="s">
        <v>212</v>
      </c>
      <c r="F9" s="111"/>
      <c r="G9" s="92">
        <v>505933061</v>
      </c>
      <c r="H9" s="92"/>
      <c r="I9" s="92"/>
      <c r="J9" s="92">
        <v>27463</v>
      </c>
      <c r="K9" s="92"/>
      <c r="L9" s="92"/>
      <c r="M9" s="92">
        <v>396449</v>
      </c>
      <c r="N9" s="92"/>
      <c r="O9" s="92"/>
      <c r="P9" s="89" t="s">
        <v>72</v>
      </c>
      <c r="Q9" s="90"/>
      <c r="R9" s="108" t="s">
        <v>227</v>
      </c>
      <c r="S9" s="108"/>
      <c r="T9" s="108"/>
      <c r="U9" s="108"/>
      <c r="V9" s="50" t="s">
        <v>73</v>
      </c>
      <c r="W9" s="107" t="s">
        <v>228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230</v>
      </c>
      <c r="AM9" s="148"/>
      <c r="AN9" s="148"/>
      <c r="AO9" s="148"/>
      <c r="AP9" s="148"/>
      <c r="AQ9" s="148"/>
      <c r="AR9" s="148"/>
      <c r="AS9" s="59" t="s">
        <v>194</v>
      </c>
      <c r="AT9" s="258">
        <v>47</v>
      </c>
    </row>
    <row r="10" spans="1:51" ht="18" customHeight="1">
      <c r="A10" s="99"/>
      <c r="B10" s="100"/>
      <c r="C10" s="138" t="s">
        <v>208</v>
      </c>
      <c r="D10" s="135"/>
      <c r="E10" s="139" t="s">
        <v>209</v>
      </c>
      <c r="F10" s="136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229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5"/>
      <c r="AK10" s="151" t="s">
        <v>231</v>
      </c>
      <c r="AL10" s="152"/>
      <c r="AM10" s="152"/>
      <c r="AN10" s="152"/>
      <c r="AO10" s="60" t="s">
        <v>195</v>
      </c>
      <c r="AP10" s="152" t="s">
        <v>232</v>
      </c>
      <c r="AQ10" s="152"/>
      <c r="AR10" s="152"/>
      <c r="AS10" s="153"/>
      <c r="AT10" s="258"/>
    </row>
    <row r="11" spans="1:51" ht="14.45" customHeight="1">
      <c r="A11" s="99" t="s">
        <v>151</v>
      </c>
      <c r="B11" s="100"/>
      <c r="C11" s="137" t="s">
        <v>211</v>
      </c>
      <c r="D11" s="132"/>
      <c r="E11" s="110" t="s">
        <v>213</v>
      </c>
      <c r="F11" s="111"/>
      <c r="G11" s="92">
        <v>507354336</v>
      </c>
      <c r="H11" s="92"/>
      <c r="I11" s="92"/>
      <c r="J11" s="92">
        <v>27462</v>
      </c>
      <c r="K11" s="92"/>
      <c r="L11" s="92"/>
      <c r="M11" s="92">
        <v>396447</v>
      </c>
      <c r="N11" s="92"/>
      <c r="O11" s="92"/>
      <c r="P11" s="89" t="s">
        <v>72</v>
      </c>
      <c r="Q11" s="90"/>
      <c r="R11" s="108" t="s">
        <v>221</v>
      </c>
      <c r="S11" s="108"/>
      <c r="T11" s="108"/>
      <c r="U11" s="108"/>
      <c r="V11" s="50" t="s">
        <v>73</v>
      </c>
      <c r="W11" s="107" t="s">
        <v>233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 t="s">
        <v>230</v>
      </c>
      <c r="AM11" s="148"/>
      <c r="AN11" s="148"/>
      <c r="AO11" s="148"/>
      <c r="AP11" s="148"/>
      <c r="AQ11" s="148"/>
      <c r="AR11" s="148"/>
      <c r="AS11" s="59" t="s">
        <v>194</v>
      </c>
      <c r="AT11" s="258">
        <v>47</v>
      </c>
    </row>
    <row r="12" spans="1:51" ht="18" customHeight="1">
      <c r="A12" s="99"/>
      <c r="B12" s="100"/>
      <c r="C12" s="138" t="s">
        <v>208</v>
      </c>
      <c r="D12" s="135"/>
      <c r="E12" s="139" t="s">
        <v>210</v>
      </c>
      <c r="F12" s="136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234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5"/>
      <c r="AK12" s="151" t="s">
        <v>235</v>
      </c>
      <c r="AL12" s="152"/>
      <c r="AM12" s="152"/>
      <c r="AN12" s="152"/>
      <c r="AO12" s="60" t="s">
        <v>195</v>
      </c>
      <c r="AP12" s="152" t="s">
        <v>236</v>
      </c>
      <c r="AQ12" s="152"/>
      <c r="AR12" s="152"/>
      <c r="AS12" s="153"/>
      <c r="AT12" s="258"/>
    </row>
    <row r="13" spans="1:51" ht="15" customHeight="1">
      <c r="A13" s="99" t="s">
        <v>152</v>
      </c>
      <c r="B13" s="100"/>
      <c r="C13" s="137" t="s">
        <v>216</v>
      </c>
      <c r="D13" s="132"/>
      <c r="E13" s="110" t="s">
        <v>217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8" t="s">
        <v>214</v>
      </c>
      <c r="D14" s="135"/>
      <c r="E14" s="139" t="s">
        <v>215</v>
      </c>
      <c r="F14" s="136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3" t="s">
        <v>166</v>
      </c>
      <c r="B15" s="100"/>
      <c r="C15" s="137" t="s">
        <v>220</v>
      </c>
      <c r="D15" s="132"/>
      <c r="E15" s="110" t="s">
        <v>207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221</v>
      </c>
      <c r="S15" s="108"/>
      <c r="T15" s="108"/>
      <c r="U15" s="108"/>
      <c r="V15" s="49" t="s">
        <v>73</v>
      </c>
      <c r="W15" s="107" t="s">
        <v>238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224</v>
      </c>
      <c r="AM15" s="148"/>
      <c r="AN15" s="148"/>
      <c r="AO15" s="148"/>
      <c r="AP15" s="148"/>
      <c r="AQ15" s="148"/>
      <c r="AR15" s="148"/>
      <c r="AS15" s="59" t="s">
        <v>194</v>
      </c>
      <c r="AT15" s="258">
        <v>47</v>
      </c>
    </row>
    <row r="16" spans="1:51" ht="18" customHeight="1">
      <c r="A16" s="99"/>
      <c r="B16" s="100"/>
      <c r="C16" s="138" t="s">
        <v>218</v>
      </c>
      <c r="D16" s="135"/>
      <c r="E16" s="139" t="s">
        <v>219</v>
      </c>
      <c r="F16" s="136"/>
      <c r="G16" s="133"/>
      <c r="H16" s="133"/>
      <c r="I16" s="133"/>
      <c r="J16" s="133"/>
      <c r="K16" s="133"/>
      <c r="L16" s="133"/>
      <c r="M16" s="133"/>
      <c r="N16" s="133"/>
      <c r="O16" s="133"/>
      <c r="P16" s="149" t="s">
        <v>237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5"/>
      <c r="AK16" s="151" t="s">
        <v>225</v>
      </c>
      <c r="AL16" s="152"/>
      <c r="AM16" s="152"/>
      <c r="AN16" s="152"/>
      <c r="AO16" s="60" t="s">
        <v>195</v>
      </c>
      <c r="AP16" s="152" t="s">
        <v>239</v>
      </c>
      <c r="AQ16" s="152"/>
      <c r="AR16" s="152"/>
      <c r="AS16" s="153"/>
      <c r="AT16" s="258"/>
    </row>
    <row r="17" spans="1:46">
      <c r="A17" s="99" t="s">
        <v>6</v>
      </c>
      <c r="B17" s="100"/>
      <c r="C17" s="158" t="str">
        <f>IF(P16="","",P16)</f>
        <v>千葉県南房総市合戸７９３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0470-57-4850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6130</v>
      </c>
      <c r="F21" s="78"/>
      <c r="G21" s="78">
        <v>4721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9" t="s">
        <v>173</v>
      </c>
      <c r="D23" s="160"/>
      <c r="E23" s="161" t="s">
        <v>174</v>
      </c>
      <c r="F23" s="162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7" t="s">
        <v>167</v>
      </c>
      <c r="Q23" s="140"/>
      <c r="R23" s="140"/>
      <c r="S23" s="140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 t="s">
        <v>240</v>
      </c>
      <c r="C25" s="137" t="s">
        <v>259</v>
      </c>
      <c r="D25" s="132"/>
      <c r="E25" s="110" t="s">
        <v>243</v>
      </c>
      <c r="F25" s="111"/>
      <c r="G25" s="112">
        <v>6</v>
      </c>
      <c r="H25" s="114"/>
      <c r="I25" s="126" t="s">
        <v>244</v>
      </c>
      <c r="J25" s="113"/>
      <c r="K25" s="113"/>
      <c r="L25" s="114"/>
      <c r="M25" s="112">
        <v>511350664</v>
      </c>
      <c r="N25" s="113"/>
      <c r="O25" s="114"/>
      <c r="P25" s="112">
        <v>150</v>
      </c>
      <c r="Q25" s="113"/>
      <c r="R25" s="113"/>
      <c r="S25" s="113"/>
      <c r="T25" s="118"/>
      <c r="U25" s="1"/>
      <c r="V25" s="1"/>
      <c r="W25" s="1"/>
      <c r="X25" s="1"/>
      <c r="Y25" s="120">
        <v>7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8" t="s">
        <v>241</v>
      </c>
      <c r="D26" s="135"/>
      <c r="E26" s="139" t="s">
        <v>242</v>
      </c>
      <c r="F26" s="136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7" t="s">
        <v>247</v>
      </c>
      <c r="D27" s="132"/>
      <c r="E27" s="110" t="s">
        <v>248</v>
      </c>
      <c r="F27" s="111"/>
      <c r="G27" s="112">
        <v>6</v>
      </c>
      <c r="H27" s="114"/>
      <c r="I27" s="126" t="s">
        <v>244</v>
      </c>
      <c r="J27" s="113"/>
      <c r="K27" s="113"/>
      <c r="L27" s="114"/>
      <c r="M27" s="112">
        <v>511350673</v>
      </c>
      <c r="N27" s="113"/>
      <c r="O27" s="114"/>
      <c r="P27" s="112">
        <v>158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8" t="s">
        <v>245</v>
      </c>
      <c r="D28" s="135"/>
      <c r="E28" s="139" t="s">
        <v>246</v>
      </c>
      <c r="F28" s="136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7" t="s">
        <v>251</v>
      </c>
      <c r="D29" s="132"/>
      <c r="E29" s="110" t="s">
        <v>252</v>
      </c>
      <c r="F29" s="111"/>
      <c r="G29" s="112">
        <v>6</v>
      </c>
      <c r="H29" s="114"/>
      <c r="I29" s="126" t="s">
        <v>253</v>
      </c>
      <c r="J29" s="113"/>
      <c r="K29" s="113"/>
      <c r="L29" s="114"/>
      <c r="M29" s="112">
        <v>511782333</v>
      </c>
      <c r="N29" s="113"/>
      <c r="O29" s="114"/>
      <c r="P29" s="112">
        <v>156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8" t="s">
        <v>249</v>
      </c>
      <c r="D30" s="135"/>
      <c r="E30" s="139" t="s">
        <v>250</v>
      </c>
      <c r="F30" s="136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7" t="s">
        <v>259</v>
      </c>
      <c r="D31" s="132"/>
      <c r="E31" s="110" t="s">
        <v>261</v>
      </c>
      <c r="F31" s="111"/>
      <c r="G31" s="112">
        <v>6</v>
      </c>
      <c r="H31" s="114"/>
      <c r="I31" s="126" t="s">
        <v>254</v>
      </c>
      <c r="J31" s="113"/>
      <c r="K31" s="113"/>
      <c r="L31" s="114"/>
      <c r="M31" s="112">
        <v>513615165</v>
      </c>
      <c r="N31" s="113"/>
      <c r="O31" s="114"/>
      <c r="P31" s="112">
        <v>156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8" t="s">
        <v>258</v>
      </c>
      <c r="D32" s="135"/>
      <c r="E32" s="139" t="s">
        <v>260</v>
      </c>
      <c r="F32" s="136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7" t="s">
        <v>263</v>
      </c>
      <c r="D33" s="132"/>
      <c r="E33" s="110" t="s">
        <v>243</v>
      </c>
      <c r="F33" s="111"/>
      <c r="G33" s="112">
        <v>6</v>
      </c>
      <c r="H33" s="114"/>
      <c r="I33" s="126" t="s">
        <v>255</v>
      </c>
      <c r="J33" s="113"/>
      <c r="K33" s="113"/>
      <c r="L33" s="114"/>
      <c r="M33" s="112">
        <v>514716085</v>
      </c>
      <c r="N33" s="113"/>
      <c r="O33" s="114"/>
      <c r="P33" s="112">
        <v>153</v>
      </c>
      <c r="Q33" s="113"/>
      <c r="R33" s="113"/>
      <c r="S33" s="113"/>
      <c r="T33" s="118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8" t="s">
        <v>262</v>
      </c>
      <c r="D34" s="135"/>
      <c r="E34" s="139" t="s">
        <v>264</v>
      </c>
      <c r="F34" s="136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7" t="s">
        <v>267</v>
      </c>
      <c r="D35" s="132"/>
      <c r="E35" s="110" t="s">
        <v>268</v>
      </c>
      <c r="F35" s="111"/>
      <c r="G35" s="112">
        <v>4</v>
      </c>
      <c r="H35" s="114"/>
      <c r="I35" s="126" t="s">
        <v>256</v>
      </c>
      <c r="J35" s="113"/>
      <c r="K35" s="113"/>
      <c r="L35" s="114"/>
      <c r="M35" s="112">
        <v>513615268</v>
      </c>
      <c r="N35" s="113"/>
      <c r="O35" s="114"/>
      <c r="P35" s="112">
        <v>153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8" t="s">
        <v>265</v>
      </c>
      <c r="D36" s="135"/>
      <c r="E36" s="139" t="s">
        <v>266</v>
      </c>
      <c r="F36" s="136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7" t="s">
        <v>271</v>
      </c>
      <c r="D37" s="132"/>
      <c r="E37" s="110" t="s">
        <v>272</v>
      </c>
      <c r="F37" s="111"/>
      <c r="G37" s="112">
        <v>4</v>
      </c>
      <c r="H37" s="114"/>
      <c r="I37" s="126" t="s">
        <v>256</v>
      </c>
      <c r="J37" s="113"/>
      <c r="K37" s="113"/>
      <c r="L37" s="114"/>
      <c r="M37" s="112">
        <v>514716015</v>
      </c>
      <c r="N37" s="113"/>
      <c r="O37" s="114"/>
      <c r="P37" s="112">
        <v>145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8" t="s">
        <v>269</v>
      </c>
      <c r="D38" s="135"/>
      <c r="E38" s="139" t="s">
        <v>270</v>
      </c>
      <c r="F38" s="136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7" t="s">
        <v>284</v>
      </c>
      <c r="D39" s="132"/>
      <c r="E39" s="110" t="s">
        <v>285</v>
      </c>
      <c r="F39" s="111"/>
      <c r="G39" s="112">
        <v>4</v>
      </c>
      <c r="H39" s="114"/>
      <c r="I39" s="126" t="s">
        <v>257</v>
      </c>
      <c r="J39" s="113"/>
      <c r="K39" s="113"/>
      <c r="L39" s="114"/>
      <c r="M39" s="112">
        <v>516672387</v>
      </c>
      <c r="N39" s="113"/>
      <c r="O39" s="114"/>
      <c r="P39" s="112">
        <v>143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8" t="s">
        <v>282</v>
      </c>
      <c r="D40" s="135"/>
      <c r="E40" s="139" t="s">
        <v>283</v>
      </c>
      <c r="F40" s="136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7" t="s">
        <v>273</v>
      </c>
      <c r="D41" s="132"/>
      <c r="E41" s="110" t="s">
        <v>276</v>
      </c>
      <c r="F41" s="111"/>
      <c r="G41" s="112">
        <v>3</v>
      </c>
      <c r="H41" s="114"/>
      <c r="I41" s="126" t="s">
        <v>253</v>
      </c>
      <c r="J41" s="113"/>
      <c r="K41" s="113"/>
      <c r="L41" s="114"/>
      <c r="M41" s="112">
        <v>513615305</v>
      </c>
      <c r="N41" s="113"/>
      <c r="O41" s="114"/>
      <c r="P41" s="112">
        <v>140</v>
      </c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8" t="s">
        <v>274</v>
      </c>
      <c r="D42" s="135"/>
      <c r="E42" s="139" t="s">
        <v>275</v>
      </c>
      <c r="F42" s="136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458" t="s">
        <v>277</v>
      </c>
      <c r="D43" s="459"/>
      <c r="E43" s="456" t="s">
        <v>280</v>
      </c>
      <c r="F43" s="457"/>
      <c r="G43" s="112">
        <v>3</v>
      </c>
      <c r="H43" s="114"/>
      <c r="I43" s="126" t="s">
        <v>253</v>
      </c>
      <c r="J43" s="447"/>
      <c r="K43" s="447"/>
      <c r="L43" s="448"/>
      <c r="M43" s="112">
        <v>515475872</v>
      </c>
      <c r="N43" s="113"/>
      <c r="O43" s="114"/>
      <c r="P43" s="112">
        <v>130</v>
      </c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454" t="s">
        <v>278</v>
      </c>
      <c r="D44" s="455"/>
      <c r="E44" s="452" t="s">
        <v>279</v>
      </c>
      <c r="F44" s="453"/>
      <c r="G44" s="115"/>
      <c r="H44" s="117"/>
      <c r="I44" s="449"/>
      <c r="J44" s="450"/>
      <c r="K44" s="450"/>
      <c r="L44" s="451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286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25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岩井ジュニア・シックス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430150102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良次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505932341</v>
      </c>
      <c r="H7" s="265"/>
      <c r="I7" s="265"/>
      <c r="J7" s="265">
        <f>IF(入力!J7="","",入力!J7)</f>
        <v>18487</v>
      </c>
      <c r="K7" s="265"/>
      <c r="L7" s="265"/>
      <c r="M7" s="265">
        <f>IF(入力!M7="","",入力!M7)</f>
        <v>378401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鈴木　富夫</v>
      </c>
      <c r="D9" s="276"/>
      <c r="E9" s="276"/>
      <c r="F9" s="276"/>
      <c r="G9" s="265">
        <f>IF(入力!G9="","",入力!G9)</f>
        <v>505933061</v>
      </c>
      <c r="H9" s="265"/>
      <c r="I9" s="265"/>
      <c r="J9" s="265">
        <f>IF(入力!J9="","",入力!J9)</f>
        <v>27463</v>
      </c>
      <c r="K9" s="265"/>
      <c r="L9" s="265"/>
      <c r="M9" s="265">
        <f>IF(入力!M9="","",入力!M9)</f>
        <v>396449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鈴木　和美</v>
      </c>
      <c r="D11" s="276"/>
      <c r="E11" s="276"/>
      <c r="F11" s="276"/>
      <c r="G11" s="265">
        <f>IF(入力!G11="","",入力!G11)</f>
        <v>507354336</v>
      </c>
      <c r="H11" s="265"/>
      <c r="I11" s="265"/>
      <c r="J11" s="265">
        <f>IF(入力!J11="","",入力!J11)</f>
        <v>27462</v>
      </c>
      <c r="K11" s="265"/>
      <c r="L11" s="265"/>
      <c r="M11" s="265">
        <f>IF(入力!M11="","",入力!M11)</f>
        <v>396447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鈴木　和美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良次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千葉県南房総市合戸７９３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0470-57-4850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90－6130－4721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忍足　向葵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富山小学校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511350664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渡辺　ふた葉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511350673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髙山　なる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511782333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忍足　さや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513615165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佐野　碧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富山小学校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514716085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原　茉梨瑛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富山小学校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513615268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廣田　はな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富山小学校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514716015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川名　琉愛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516672387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青木　愛実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513615305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安部　ひなた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富山小学校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515475872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BZ27" sqref="BZ27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37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イワイ　ジュニア・シックス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南房総市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JR内房線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岩井ジュニア・シックス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430150102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岩井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18487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>
        <f>IF(入力!J9="","",入力!J9)</f>
        <v>27463</v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>
        <f>IF(入力!J11="","",入力!J11)</f>
        <v>27462</v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378401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>
        <f>IF(入力!M9="","",入力!M9)</f>
        <v>396449</v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>
        <f>IF(入力!M11="","",入力!M11)</f>
        <v>396447</v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タカハシ　リョウジ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49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299</v>
      </c>
      <c r="AC22" s="302"/>
      <c r="AD22" s="302"/>
      <c r="AE22" s="302"/>
      <c r="AF22" s="16" t="s">
        <v>73</v>
      </c>
      <c r="AG22" s="302" t="str">
        <f>IF(入力!W7="","",入力!W7)</f>
        <v>2221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0470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高橋　良次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千葉県南房総市合戸７９３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57</v>
      </c>
      <c r="AY23" s="298"/>
      <c r="AZ23" s="298"/>
      <c r="BA23" s="298"/>
      <c r="BB23" s="19" t="s">
        <v>76</v>
      </c>
      <c r="BC23" s="298" t="str">
        <f>IF(入力!AP8="","",入力!AP8)</f>
        <v>4850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スズキ　トミオ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47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294</v>
      </c>
      <c r="AC24" s="302"/>
      <c r="AD24" s="302"/>
      <c r="AE24" s="302"/>
      <c r="AF24" s="16" t="s">
        <v>73</v>
      </c>
      <c r="AG24" s="302" t="str">
        <f>IF(入力!W9="","",入力!W9)</f>
        <v>0825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0470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鈴木　富夫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千葉県南房総市上堀１０１９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36</v>
      </c>
      <c r="AY25" s="298"/>
      <c r="AZ25" s="298"/>
      <c r="BA25" s="298"/>
      <c r="BB25" s="19" t="s">
        <v>76</v>
      </c>
      <c r="BC25" s="298" t="str">
        <f>IF(入力!AP10="","",入力!AP10)</f>
        <v>4353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スズキ　カズミ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47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299</v>
      </c>
      <c r="AC26" s="302"/>
      <c r="AD26" s="302"/>
      <c r="AE26" s="302"/>
      <c r="AF26" s="16" t="s">
        <v>73</v>
      </c>
      <c r="AG26" s="302" t="str">
        <f>IF(入力!W11="","",入力!W11)</f>
        <v>2225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0470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鈴木　和美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千葉県南房総市高崎１２９３－３２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57</v>
      </c>
      <c r="AY27" s="298"/>
      <c r="AZ27" s="298"/>
      <c r="BA27" s="298"/>
      <c r="BB27" s="19" t="s">
        <v>76</v>
      </c>
      <c r="BC27" s="298" t="str">
        <f>IF(入力!AP12="","",入力!AP12)</f>
        <v>3164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タカハシ　リョウジ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47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299</v>
      </c>
      <c r="AC28" s="302"/>
      <c r="AD28" s="302"/>
      <c r="AE28" s="302"/>
      <c r="AF28" s="16" t="s">
        <v>73</v>
      </c>
      <c r="AG28" s="302" t="str">
        <f>IF(入力!W15="","",入力!W15)</f>
        <v>2221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0470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高橋　良次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千葉県南房総市合戸７９３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57</v>
      </c>
      <c r="AY29" s="357"/>
      <c r="AZ29" s="357"/>
      <c r="BA29" s="357"/>
      <c r="BB29" s="73" t="s">
        <v>76</v>
      </c>
      <c r="BC29" s="357" t="str">
        <f>IF(入力!AP16="","",入力!AP16)</f>
        <v>4850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 t="str">
        <f>IF(入力!B25="","",入力!B25)</f>
        <v>①</v>
      </c>
      <c r="D34" s="417"/>
      <c r="E34" s="418"/>
      <c r="F34" s="403" t="str">
        <f>IF(入力!C26="","",入力!C25&amp;"　"&amp;入力!E25&amp;"
"&amp;入力!C26&amp;"　"&amp;入力!E26)</f>
        <v>オシダリ　アオイ
忍足　向葵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富山小学校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511350664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150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ワタバベ　フタバ
渡辺　ふた葉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富山小学校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511350673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158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タカヤマ　ナル
髙山　なる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富山小学校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511782333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156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オシダリ　サヤ
忍足　さや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富山小学校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513615165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156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サノ　アオイ
佐野　碧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6</v>
      </c>
      <c r="R42" s="391"/>
      <c r="S42" s="392"/>
      <c r="T42" s="409" t="str">
        <f>IF(入力!I33="","",入力!I33)</f>
        <v>富山小学校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514716085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153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ハラ　マリエ
原　茉梨瑛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4</v>
      </c>
      <c r="R44" s="391"/>
      <c r="S44" s="392"/>
      <c r="T44" s="409" t="str">
        <f>IF(入力!I35="","",入力!I35)</f>
        <v>富山小学校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513615268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153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ヒロタ　ハナ
廣田　はな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4</v>
      </c>
      <c r="R46" s="391"/>
      <c r="S46" s="392"/>
      <c r="T46" s="409" t="str">
        <f>IF(入力!I37="","",入力!I37)</f>
        <v>富山小学校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514716015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145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カワナ　ルナ
川名　琉愛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4</v>
      </c>
      <c r="R48" s="391"/>
      <c r="S48" s="392"/>
      <c r="T48" s="409" t="str">
        <f>IF(入力!I39="","",入力!I39)</f>
        <v>富山小学校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516672387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143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アオキ　マナミ
青木　愛実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3</v>
      </c>
      <c r="R50" s="391"/>
      <c r="S50" s="392"/>
      <c r="T50" s="409" t="str">
        <f>IF(入力!I41="","",入力!I41)</f>
        <v>富山小学校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513615305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140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10</v>
      </c>
      <c r="D52" s="417"/>
      <c r="E52" s="418"/>
      <c r="F52" s="403" t="str">
        <f>IF(入力!C44="","",入力!C43&amp;"　"&amp;入力!E43&amp;"
"&amp;入力!C44&amp;"　"&amp;入力!E44)</f>
        <v>アベ　ヒナタ
安部　ひなた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3</v>
      </c>
      <c r="R52" s="391"/>
      <c r="S52" s="392"/>
      <c r="T52" s="409" t="str">
        <f>IF(入力!I43="","",入力!I43)</f>
        <v>富山小学校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515475872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130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 t="s">
        <v>281</v>
      </c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岩井ジュニア・シックス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430150102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良次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505932341</v>
      </c>
      <c r="H7" s="265"/>
      <c r="I7" s="265"/>
      <c r="J7" s="265">
        <f>IF(入力!J7="","",入力!J7)</f>
        <v>18487</v>
      </c>
      <c r="K7" s="265"/>
      <c r="L7" s="265"/>
      <c r="M7" s="265">
        <f>IF(入力!M7="","",入力!M7)</f>
        <v>378401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鈴木　富夫</v>
      </c>
      <c r="D9" s="276"/>
      <c r="E9" s="276"/>
      <c r="F9" s="276"/>
      <c r="G9" s="265">
        <f>IF(入力!G9="","",入力!G9)</f>
        <v>505933061</v>
      </c>
      <c r="H9" s="265"/>
      <c r="I9" s="265"/>
      <c r="J9" s="265">
        <f>IF(入力!J9="","",入力!J9)</f>
        <v>27463</v>
      </c>
      <c r="K9" s="265"/>
      <c r="L9" s="265"/>
      <c r="M9" s="265">
        <f>IF(入力!M9="","",入力!M9)</f>
        <v>396449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鈴木　和美</v>
      </c>
      <c r="D11" s="276"/>
      <c r="E11" s="276"/>
      <c r="F11" s="276"/>
      <c r="G11" s="265">
        <f>IF(入力!G11="","",入力!G11)</f>
        <v>507354336</v>
      </c>
      <c r="H11" s="265"/>
      <c r="I11" s="265"/>
      <c r="J11" s="265">
        <f>IF(入力!J11="","",入力!J11)</f>
        <v>27462</v>
      </c>
      <c r="K11" s="265"/>
      <c r="L11" s="265"/>
      <c r="M11" s="265">
        <f>IF(入力!M11="","",入力!M11)</f>
        <v>396447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鈴木　和美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良次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千葉県南房総市合戸７９３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0470-57-4850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90－6130－4721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忍足　向葵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富山小学校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511350664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渡辺　ふた葉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511350673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髙山　なる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511782333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忍足　さや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513615165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佐野　碧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富山小学校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514716085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原　茉梨瑛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富山小学校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513615268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廣田　はな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富山小学校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514716015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川名　琉愛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516672387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青木　愛実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513615305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安部　ひなた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富山小学校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515475872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岩井ジュニア・シックス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430150102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高橋　良次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505932341</v>
      </c>
      <c r="H7" s="265"/>
      <c r="I7" s="265"/>
      <c r="J7" s="265">
        <f>IF(入力!J7="","",入力!J7)</f>
        <v>18487</v>
      </c>
      <c r="K7" s="265"/>
      <c r="L7" s="265"/>
      <c r="M7" s="265">
        <f>IF(入力!M7="","",入力!M7)</f>
        <v>378401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鈴木　富夫</v>
      </c>
      <c r="D9" s="276"/>
      <c r="E9" s="276"/>
      <c r="F9" s="276"/>
      <c r="G9" s="265">
        <f>IF(入力!G9="","",入力!G9)</f>
        <v>505933061</v>
      </c>
      <c r="H9" s="265"/>
      <c r="I9" s="265"/>
      <c r="J9" s="265">
        <f>IF(入力!J9="","",入力!J9)</f>
        <v>27463</v>
      </c>
      <c r="K9" s="265"/>
      <c r="L9" s="265"/>
      <c r="M9" s="265">
        <f>IF(入力!M9="","",入力!M9)</f>
        <v>396449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鈴木　和美</v>
      </c>
      <c r="D11" s="276"/>
      <c r="E11" s="276"/>
      <c r="F11" s="276"/>
      <c r="G11" s="265">
        <f>IF(入力!G11="","",入力!G11)</f>
        <v>507354336</v>
      </c>
      <c r="H11" s="265"/>
      <c r="I11" s="265"/>
      <c r="J11" s="265">
        <f>IF(入力!J11="","",入力!J11)</f>
        <v>27462</v>
      </c>
      <c r="K11" s="265"/>
      <c r="L11" s="265"/>
      <c r="M11" s="265">
        <f>IF(入力!M11="","",入力!M11)</f>
        <v>396447</v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>鈴木　和美</v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高橋　良次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千葉県南房総市合戸７９３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0470-57-4850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90－6130－4721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75" t="str">
        <f>IF(入力!C26="","",入力!C26&amp;"　"&amp;入力!E26)</f>
        <v>忍足　向葵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富山小学校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511350664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渡辺　ふた葉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511350673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髙山　なる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511782333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忍足　さや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513615165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佐野　碧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富山小学校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514716085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原　茉梨瑛</v>
      </c>
      <c r="D35" s="276"/>
      <c r="E35" s="276"/>
      <c r="F35" s="276"/>
      <c r="G35" s="263">
        <f>IF(入力!G35="","",入力!G35)</f>
        <v>4</v>
      </c>
      <c r="H35" s="263" t="str">
        <f>IF(入力!H35="","",入力!H35)</f>
        <v/>
      </c>
      <c r="I35" s="263" t="str">
        <f>IF(入力!I35="","",入力!I35)</f>
        <v>富山小学校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513615268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廣田　はな</v>
      </c>
      <c r="D37" s="276"/>
      <c r="E37" s="276"/>
      <c r="F37" s="276"/>
      <c r="G37" s="263">
        <f>IF(入力!G37="","",入力!G37)</f>
        <v>4</v>
      </c>
      <c r="H37" s="263" t="str">
        <f>IF(入力!H37="","",入力!H37)</f>
        <v/>
      </c>
      <c r="I37" s="263" t="str">
        <f>IF(入力!I37="","",入力!I37)</f>
        <v>富山小学校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514716015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川名　琉愛</v>
      </c>
      <c r="D39" s="276"/>
      <c r="E39" s="276"/>
      <c r="F39" s="276"/>
      <c r="G39" s="263">
        <f>IF(入力!G39="","",入力!G39)</f>
        <v>4</v>
      </c>
      <c r="H39" s="263" t="str">
        <f>IF(入力!H39="","",入力!H39)</f>
        <v/>
      </c>
      <c r="I39" s="263" t="str">
        <f>IF(入力!I39="","",入力!I39)</f>
        <v>富山小学校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516672387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青木　愛実</v>
      </c>
      <c r="D41" s="276"/>
      <c r="E41" s="276"/>
      <c r="F41" s="276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513615305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75" t="str">
        <f>IF(入力!C44="","",入力!C44&amp;"　"&amp;入力!E44)</f>
        <v>安部　ひなた</v>
      </c>
      <c r="D43" s="276"/>
      <c r="E43" s="276"/>
      <c r="F43" s="276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富山小学校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515475872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7</v>
      </c>
      <c r="J5" s="444" t="str">
        <f>IF(入力!A55="","",入力!A55)</f>
        <v>結果を残せるよう、チーム一丸となって、頑張ります。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23001</v>
      </c>
      <c r="B7" s="33" t="str">
        <f>IF(入力!C3="","",入力!C3)</f>
        <v>岩井ジュニア・シックス</v>
      </c>
      <c r="C7" s="33" t="str">
        <f>IF(入力!C2="","",入力!C2)</f>
        <v>イワイ　ジュニア・シックス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>
        <f>IF(入力!M7="","",入力!M7)</f>
        <v>378401</v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0470</v>
      </c>
      <c r="V16" s="33" t="str">
        <f>IF(入力!AK8="","",入力!AK8)</f>
        <v>57</v>
      </c>
      <c r="W16" s="33" t="str">
        <f>IF(入力!AP8="","",入力!AP8)</f>
        <v>4850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富夫</v>
      </c>
      <c r="E17" s="33" t="str">
        <f>IF(入力!C9="","",入力!C9)</f>
        <v>スズキ</v>
      </c>
      <c r="F17" s="33" t="str">
        <f>IF(入力!E9="","",入力!E9)</f>
        <v>トミオ</v>
      </c>
      <c r="G17" s="33">
        <f>IF(入力!G9="","",入力!G9)</f>
        <v>505933061</v>
      </c>
      <c r="H17" s="33">
        <f>IF(入力!J9="","",入力!J9)</f>
        <v>27463</v>
      </c>
      <c r="I17" s="33">
        <f>IF(入力!M9="","",入力!M9)</f>
        <v>396449</v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0825</v>
      </c>
      <c r="T17" s="33" t="str">
        <f>IF(入力!P10="","",入力!P10)</f>
        <v>千葉県南房総市上堀１０１９</v>
      </c>
      <c r="U17" s="33" t="str">
        <f>IF(入力!AL9="","",入力!AL9)</f>
        <v>0470</v>
      </c>
      <c r="V17" s="33" t="str">
        <f>IF(入力!AK10="","",入力!AK10)</f>
        <v>36</v>
      </c>
      <c r="W17" s="33" t="str">
        <f>IF(入力!AP10="","",入力!AP10)</f>
        <v>4353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和美</v>
      </c>
      <c r="E20" s="33" t="str">
        <f>IF(入力!C11="","",入力!C11)</f>
        <v>スズキ</v>
      </c>
      <c r="F20" s="33" t="str">
        <f>IF(入力!E11="","",入力!E11)</f>
        <v>カズミ</v>
      </c>
      <c r="G20" s="33">
        <f>IF(入力!G11="","",入力!G11)</f>
        <v>507354336</v>
      </c>
      <c r="H20" s="33">
        <f>IF(入力!J11="","",入力!J11)</f>
        <v>27462</v>
      </c>
      <c r="I20" s="33">
        <f>IF(入力!M11="","",入力!M11)</f>
        <v>396447</v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2225</v>
      </c>
      <c r="T20" s="33" t="str">
        <f>IF(入力!P12="","",入力!P12)</f>
        <v>千葉県南房総市高崎１２９３－３２</v>
      </c>
      <c r="U20" s="33" t="str">
        <f>IF(入力!AL11="","",入力!AL11)</f>
        <v>0470</v>
      </c>
      <c r="V20" s="33" t="str">
        <f>IF(入力!AK12="","",入力!AK12)</f>
        <v>57</v>
      </c>
      <c r="W20" s="33" t="str">
        <f>IF(入力!AP12="","",入力!AP12)</f>
        <v>3164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4721</v>
      </c>
      <c r="Q22" s="33"/>
      <c r="R22" s="33" t="str">
        <f>IF(入力!R15="","",入力!R15)</f>
        <v>299</v>
      </c>
      <c r="S22" s="33" t="str">
        <f>IF(入力!W15="","",入力!W15)</f>
        <v>2221</v>
      </c>
      <c r="T22" s="33" t="str">
        <f>IF(入力!P16="","",入力!P16)</f>
        <v>千葉県南房総市合戸７９３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4850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和美</v>
      </c>
      <c r="E23" s="33" t="str">
        <f>IF(入力!$C$13="","",入力!$C$13)</f>
        <v>スズキ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忍足</v>
      </c>
      <c r="D24" s="75" t="str">
        <f>VLOOKUP($B$51,$A$53:$F$352,4)</f>
        <v>向葵</v>
      </c>
      <c r="E24" s="75" t="str">
        <f>VLOOKUP($B$51,$A$53:$F$352,5)</f>
        <v>オシダリ</v>
      </c>
      <c r="F24" s="75" t="str">
        <f>VLOOKUP($B$51,$A$53:$F$352,6)</f>
        <v>アオイ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忍足</v>
      </c>
      <c r="D53" s="33" t="str">
        <f>IF(入力!E26="","",入力!E26)</f>
        <v>向葵</v>
      </c>
      <c r="E53" s="33" t="str">
        <f>IF(入力!C25="","",入力!C25)</f>
        <v>オシダリ</v>
      </c>
      <c r="F53" s="33" t="str">
        <f>IF(入力!E25="","",入力!E25)</f>
        <v>アオイ</v>
      </c>
      <c r="G53" s="33">
        <f>IF(入力!M25="","",入力!M25)</f>
        <v>511350664</v>
      </c>
      <c r="H53" s="33" t="str">
        <f>IF(入力!I25="","",入力!I25)</f>
        <v>富山小学校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渡辺</v>
      </c>
      <c r="D54" s="33" t="str">
        <f>IF(入力!E28="","",入力!E28)</f>
        <v>ふた葉</v>
      </c>
      <c r="E54" s="33" t="str">
        <f>IF(入力!C27="","",入力!C27)</f>
        <v>ワタバベ</v>
      </c>
      <c r="F54" s="33" t="str">
        <f>IF(入力!E27="","",入力!E27)</f>
        <v>フタバ</v>
      </c>
      <c r="G54" s="33">
        <f>IF(入力!M27="","",入力!M27)</f>
        <v>511350673</v>
      </c>
      <c r="H54" s="33" t="str">
        <f>IF(入力!I27="","",入力!I27)</f>
        <v>富山小学校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髙山</v>
      </c>
      <c r="D55" s="33" t="str">
        <f>IF(入力!E30="","",入力!E30)</f>
        <v>なる</v>
      </c>
      <c r="E55" s="33" t="str">
        <f>IF(入力!C29="","",入力!C29)</f>
        <v>タカヤマ</v>
      </c>
      <c r="F55" s="33" t="str">
        <f>IF(入力!E29="","",入力!E29)</f>
        <v>ナル</v>
      </c>
      <c r="G55" s="33">
        <f>IF(入力!M29="","",入力!M29)</f>
        <v>511782333</v>
      </c>
      <c r="H55" s="33" t="str">
        <f>IF(入力!I29="","",入力!I29)</f>
        <v>富山小学校</v>
      </c>
      <c r="I55" s="33">
        <f>IF(入力!G29="","",入力!G29)</f>
        <v>6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忍足</v>
      </c>
      <c r="D56" s="33" t="str">
        <f>IF(入力!E32="","",入力!E32)</f>
        <v>さや</v>
      </c>
      <c r="E56" s="33" t="str">
        <f>IF(入力!C31="","",入力!C31)</f>
        <v>オシダリ</v>
      </c>
      <c r="F56" s="33" t="str">
        <f>IF(入力!E31="","",入力!E31)</f>
        <v>サヤ</v>
      </c>
      <c r="G56" s="33">
        <f>IF(入力!M31="","",入力!M31)</f>
        <v>513615165</v>
      </c>
      <c r="H56" s="33" t="str">
        <f>IF(入力!I31="","",入力!I31)</f>
        <v>富山小学校</v>
      </c>
      <c r="I56" s="33">
        <f>IF(入力!G31="","",入力!G31)</f>
        <v>6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佐野</v>
      </c>
      <c r="D57" s="33" t="str">
        <f>IF(入力!E34="","",入力!E34)</f>
        <v>碧</v>
      </c>
      <c r="E57" s="33" t="str">
        <f>IF(入力!C33="","",入力!C33)</f>
        <v>サノ</v>
      </c>
      <c r="F57" s="33" t="str">
        <f>IF(入力!E33="","",入力!E33)</f>
        <v>アオイ</v>
      </c>
      <c r="G57" s="33">
        <f>IF(入力!M33="","",入力!M33)</f>
        <v>514716085</v>
      </c>
      <c r="H57" s="33" t="str">
        <f>IF(入力!I33="","",入力!I33)</f>
        <v>富山小学校</v>
      </c>
      <c r="I57" s="33">
        <f>IF(入力!G33="","",入力!G33)</f>
        <v>6</v>
      </c>
      <c r="J57" s="33">
        <f>IF(入力!P33="","",入力!P33)</f>
        <v>153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原</v>
      </c>
      <c r="D58" s="33" t="str">
        <f>IF(入力!E36="","",入力!E36)</f>
        <v>茉梨瑛</v>
      </c>
      <c r="E58" s="33" t="str">
        <f>IF(入力!C35="","",入力!C35)</f>
        <v>ハラ</v>
      </c>
      <c r="F58" s="33" t="str">
        <f>IF(入力!E35="","",入力!E35)</f>
        <v>マリエ</v>
      </c>
      <c r="G58" s="33">
        <f>IF(入力!M35="","",入力!M35)</f>
        <v>513615268</v>
      </c>
      <c r="H58" s="33" t="str">
        <f>IF(入力!I35="","",入力!I35)</f>
        <v>富山小学校</v>
      </c>
      <c r="I58" s="33">
        <f>IF(入力!G35="","",入力!G35)</f>
        <v>4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廣田</v>
      </c>
      <c r="D59" s="33" t="str">
        <f>IF(入力!E38="","",入力!E38)</f>
        <v>はな</v>
      </c>
      <c r="E59" s="33" t="str">
        <f>IF(入力!C37="","",入力!C37)</f>
        <v>ヒロタ</v>
      </c>
      <c r="F59" s="33" t="str">
        <f>IF(入力!E37="","",入力!E37)</f>
        <v>ハナ</v>
      </c>
      <c r="G59" s="33">
        <f>IF(入力!M37="","",入力!M37)</f>
        <v>514716015</v>
      </c>
      <c r="H59" s="33" t="str">
        <f>IF(入力!I37="","",入力!I37)</f>
        <v>富山小学校</v>
      </c>
      <c r="I59" s="33">
        <f>IF(入力!G37="","",入力!G37)</f>
        <v>4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川名</v>
      </c>
      <c r="D60" s="33" t="str">
        <f>IF(入力!E40="","",入力!E40)</f>
        <v>琉愛</v>
      </c>
      <c r="E60" s="33" t="str">
        <f>IF(入力!C39="","",入力!C39)</f>
        <v>カワナ</v>
      </c>
      <c r="F60" s="33" t="str">
        <f>IF(入力!E39="","",入力!E39)</f>
        <v>ルナ</v>
      </c>
      <c r="G60" s="33">
        <f>IF(入力!M39="","",入力!M39)</f>
        <v>516672387</v>
      </c>
      <c r="H60" s="33" t="str">
        <f>IF(入力!I39="","",入力!I39)</f>
        <v>富山小学校</v>
      </c>
      <c r="I60" s="33">
        <f>IF(入力!G39="","",入力!G39)</f>
        <v>4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青木</v>
      </c>
      <c r="D61" s="33" t="str">
        <f>IF(入力!E42="","",入力!E42)</f>
        <v>愛実</v>
      </c>
      <c r="E61" s="33" t="str">
        <f>IF(入力!C41="","",入力!C41)</f>
        <v>アオキ</v>
      </c>
      <c r="F61" s="33" t="str">
        <f>IF(入力!E41="","",入力!E41)</f>
        <v>マナミ</v>
      </c>
      <c r="G61" s="33">
        <f>IF(入力!M41="","",入力!M41)</f>
        <v>513615305</v>
      </c>
      <c r="H61" s="33" t="str">
        <f>IF(入力!I41="","",入力!I41)</f>
        <v>富山小学校</v>
      </c>
      <c r="I61" s="33">
        <f>IF(入力!G41="","",入力!G41)</f>
        <v>3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安部</v>
      </c>
      <c r="D62" s="33" t="str">
        <f>IF(入力!E44="","",入力!E44)</f>
        <v>ひなた</v>
      </c>
      <c r="E62" s="33" t="str">
        <f>IF(入力!C43="","",入力!C43)</f>
        <v>アベ</v>
      </c>
      <c r="F62" s="33" t="str">
        <f>IF(入力!E43="","",入力!E43)</f>
        <v>ヒナタ</v>
      </c>
      <c r="G62" s="33">
        <f>IF(入力!M43="","",入力!M43)</f>
        <v>515475872</v>
      </c>
      <c r="H62" s="33" t="str">
        <f>IF(入力!I43="","",入力!I43)</f>
        <v>富山小学校</v>
      </c>
      <c r="I62" s="33">
        <f>IF(入力!G43="","",入力!G43)</f>
        <v>3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2017-05-14T05:52:55Z</cp:lastPrinted>
  <dcterms:created xsi:type="dcterms:W3CDTF">2014-04-05T09:56:00Z</dcterms:created>
  <dcterms:modified xsi:type="dcterms:W3CDTF">2017-09-24T11:53:30Z</dcterms:modified>
</cp:coreProperties>
</file>