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240" yWindow="-180" windowWidth="12600" windowHeight="8055" activeTab="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<sst xmlns="http://schemas.openxmlformats.org/spreadsheetml/2006/main" count="437" uniqueCount="292">
  <si>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</si>
  <si>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</si>
  <si>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</si>
  <si>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</si>
  <si>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</si>
  <si>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</si>
  <si>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</si>
  <si>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</si>
  <si>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</si>
  <si>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</si>
  <si>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</si>
  <si>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</si>
  <si>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</si>
  <si>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</si>
  <si>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</si>
  <si>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</si>
  <si>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</si>
  <si>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</si>
  <si>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</si>
  <si>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</si>
  <si>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</si>
  <si>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</si>
  <si>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</si>
  <si>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</si>
  <si>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</si>
  <si>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</si>
  <si>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</si>
  <si>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</si>
  <si>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</si>
  <si>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</si>
  <si>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</si>
  <si>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</si>
  <si>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</si>
  <si>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</si>
  <si>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</si>
  <si>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</si>
  <si>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</si>
  <si>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</si>
  <si>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</si>
  <si>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</si>
  <si>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</si>
  <si>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</si>
  <si>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</si>
  <si>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</si>
  <si>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</si>
  <si>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</si>
  <si>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</si>
  <si>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</si>
  <si>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</si>
  <si>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</si>
  <si>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</si>
  <si>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</si>
  <si>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</si>
  <si>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</si>
  <si>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</si>
  <si>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</si>
  <si>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</si>
  <si>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</si>
  <si>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</si>
  <si>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</si>
  <si>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</si>
  <si>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</si>
  <si>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</si>
  <si>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</si>
  <si>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</si>
  <si>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</si>
  <si>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</si>
  <si>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</si>
  <si>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</si>
  <si>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</si>
  <si>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</si>
  <si>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</si>
  <si>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</si>
  <si>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</si>
  <si>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</si>
  <si>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</si>
  <si>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</si>
  <si>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</si>
  <si>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</si>
  <si>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</si>
  <si>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</si>
  <si>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</si>
  <si>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</si>
  <si>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</si>
  <si>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</si>
  <si>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</si>
  <si>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</si>
  <si>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</si>
  <si>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</si>
  <si>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</si>
  <si>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</si>
  <si>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</si>
  <si>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</si>
  <si>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</si>
  <si>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</si>
  <si>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</si>
  <si>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</si>
  <si>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</si>
  <si>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</si>
  <si>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</si>
  <si>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</si>
  <si>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</si>
  <si>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</si>
  <si>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</si>
  <si>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</si>
  <si>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</si>
  <si>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</si>
  <si>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</si>
  <si>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</si>
  <si>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</si>
  <si>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</si>
  <si>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</si>
  <si>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</si>
  <si>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</si>
  <si>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</si>
  <si>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</si>
  <si>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</si>
  <si>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</si>
  <si>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</si>
  <si>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</si>
  <si>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</si>
  <si>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</si>
  <si>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</si>
  <si>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</si>
  <si>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</si>
  <si>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</si>
  <si>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</si>
  <si>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</si>
  <si>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</si>
  <si>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</si>
  <si>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</si>
  <si>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</si>
  <si>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</si>
  <si>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</si>
  <si>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</si>
  <si>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</si>
  <si>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</si>
  <si>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</si>
  <si>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</si>
  <si>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</si>
  <si>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</si>
  <si>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</si>
  <si>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</si>
  <si>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</si>
  <si>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</si>
  <si>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</si>
  <si>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</si>
  <si>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</si>
  <si>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</si>
  <si>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</si>
  <si>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</si>
  <si>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</si>
  <si>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</si>
  <si>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</si>
  <si>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</si>
  <si>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</si>
  <si>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</si>
  <si>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</si>
  <si>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</si>
  <si>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</si>
  <si>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</si>
  <si>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</si>
  <si>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</si>
  <si>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</si>
  <si>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</si>
  <si>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</si>
  <si>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</si>
  <si>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</si>
  <si>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</si>
  <si>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</si>
  <si>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</si>
  <si>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</si>
  <si>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</si>
  <si>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</si>
  <si>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</si>
  <si>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</si>
  <si>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</si>
  <si>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</si>
  <si>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</si>
  <si>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</si>
  <si>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</si>
  <si>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</si>
  <si>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</si>
  <si>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</si>
  <si>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</si>
  <si>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</si>
  <si>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</si>
  <si>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</si>
  <si>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</si>
  <si>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</si>
  <si>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</si>
  <si>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</si>
  <si>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</si>
  <si>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</si>
  <si>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</si>
  <si>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</si>
  <si>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</si>
  <si>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</si>
  <si>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</si>
  <si>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</si>
  <si>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　ジュニア・シックス</t>
    <phoneticPr fontId="2"/>
  </si>
  <si>
    <t>岩井ジュニア・シックス</t>
    <phoneticPr fontId="2"/>
  </si>
  <si>
    <t>南房総市</t>
    <phoneticPr fontId="2"/>
  </si>
  <si>
    <t>JR内房線</t>
  </si>
  <si>
    <t>岩井</t>
  </si>
  <si>
    <t>299</t>
    <phoneticPr fontId="2"/>
  </si>
  <si>
    <t>2221</t>
    <phoneticPr fontId="2"/>
  </si>
  <si>
    <t>千葉県南房総市合戸７９３</t>
    <rPh sb="0" eb="3">
      <t>チバケン</t>
    </rPh>
    <rPh sb="3" eb="7">
      <t>ミナミボウソウシ</t>
    </rPh>
    <rPh sb="7" eb="8">
      <t>ゴウ</t>
    </rPh>
    <rPh sb="8" eb="9">
      <t>ト</t>
    </rPh>
    <phoneticPr fontId="2"/>
  </si>
  <si>
    <t>0470</t>
    <phoneticPr fontId="2"/>
  </si>
  <si>
    <t>57</t>
    <phoneticPr fontId="2"/>
  </si>
  <si>
    <t>4850</t>
    <phoneticPr fontId="2"/>
  </si>
  <si>
    <t>294</t>
    <phoneticPr fontId="2"/>
  </si>
  <si>
    <t>0825</t>
    <phoneticPr fontId="2"/>
  </si>
  <si>
    <t>千葉県南房総市上堀１０１９</t>
    <rPh sb="0" eb="3">
      <t>チバケン</t>
    </rPh>
    <rPh sb="3" eb="7">
      <t>ミナミボウソウシ</t>
    </rPh>
    <rPh sb="7" eb="8">
      <t>ウエ</t>
    </rPh>
    <rPh sb="8" eb="9">
      <t>ホリ</t>
    </rPh>
    <phoneticPr fontId="2"/>
  </si>
  <si>
    <t>0470</t>
    <phoneticPr fontId="2"/>
  </si>
  <si>
    <t>36</t>
    <phoneticPr fontId="2"/>
  </si>
  <si>
    <t>4353</t>
    <phoneticPr fontId="2"/>
  </si>
  <si>
    <t>2225</t>
    <phoneticPr fontId="2"/>
  </si>
  <si>
    <t>千葉県南房総市高崎１２９３－３２</t>
    <rPh sb="0" eb="3">
      <t>チバケン</t>
    </rPh>
    <rPh sb="3" eb="4">
      <t>ミナミ</t>
    </rPh>
    <rPh sb="4" eb="6">
      <t>ボウソウ</t>
    </rPh>
    <rPh sb="6" eb="7">
      <t>シ</t>
    </rPh>
    <rPh sb="7" eb="9">
      <t>タカサキ</t>
    </rPh>
    <phoneticPr fontId="2"/>
  </si>
  <si>
    <t>3164</t>
    <phoneticPr fontId="2"/>
  </si>
  <si>
    <t>2221</t>
    <phoneticPr fontId="2"/>
  </si>
  <si>
    <t>0470</t>
    <phoneticPr fontId="2"/>
  </si>
  <si>
    <t>4850</t>
    <phoneticPr fontId="2"/>
  </si>
  <si>
    <t>タカハシ</t>
  </si>
  <si>
    <t>リョウジ</t>
  </si>
  <si>
    <t>高橋</t>
    <rPh sb="0" eb="2">
      <t>タカハシ</t>
    </rPh>
    <phoneticPr fontId="2"/>
  </si>
  <si>
    <t>良次</t>
    <rPh sb="0" eb="2">
      <t>リョウジ</t>
    </rPh>
    <phoneticPr fontId="2"/>
  </si>
  <si>
    <t>スズキ</t>
  </si>
  <si>
    <t>トミオ</t>
  </si>
  <si>
    <t>鈴木</t>
    <rPh sb="0" eb="2">
      <t>スズキ</t>
    </rPh>
    <phoneticPr fontId="2"/>
  </si>
  <si>
    <t>富夫</t>
    <rPh sb="0" eb="2">
      <t>トミオ</t>
    </rPh>
    <phoneticPr fontId="2"/>
  </si>
  <si>
    <t>カズミ</t>
  </si>
  <si>
    <t>和美</t>
    <rPh sb="0" eb="2">
      <t>カズミ</t>
    </rPh>
    <phoneticPr fontId="2"/>
  </si>
  <si>
    <t>鈴木</t>
  </si>
  <si>
    <t>和美</t>
  </si>
  <si>
    <t>高橋</t>
  </si>
  <si>
    <t>良次</t>
  </si>
  <si>
    <t>①</t>
    <phoneticPr fontId="2"/>
  </si>
  <si>
    <t>ヒロタ</t>
    <phoneticPr fontId="2"/>
  </si>
  <si>
    <t>ハナ</t>
    <phoneticPr fontId="2"/>
  </si>
  <si>
    <t>廣田</t>
    <rPh sb="0" eb="2">
      <t>ヒロタ</t>
    </rPh>
    <phoneticPr fontId="2"/>
  </si>
  <si>
    <t>ハラ</t>
  </si>
  <si>
    <t>マリエ</t>
  </si>
  <si>
    <t>原</t>
    <rPh sb="0" eb="1">
      <t>ハラ</t>
    </rPh>
    <phoneticPr fontId="2"/>
  </si>
  <si>
    <t>茉梨瑛</t>
  </si>
  <si>
    <t>川名</t>
    <rPh sb="0" eb="2">
      <t>カワナ</t>
    </rPh>
    <phoneticPr fontId="2"/>
  </si>
  <si>
    <t>琉愛</t>
    <rPh sb="0" eb="1">
      <t>リュウ</t>
    </rPh>
    <rPh sb="1" eb="2">
      <t>アイ</t>
    </rPh>
    <phoneticPr fontId="2"/>
  </si>
  <si>
    <t>青木</t>
    <rPh sb="0" eb="2">
      <t>アオキ</t>
    </rPh>
    <phoneticPr fontId="2"/>
  </si>
  <si>
    <t>愛実</t>
    <rPh sb="0" eb="1">
      <t>アイ</t>
    </rPh>
    <rPh sb="1" eb="2">
      <t>ミ</t>
    </rPh>
    <phoneticPr fontId="2"/>
  </si>
  <si>
    <t>風穴</t>
    <rPh sb="0" eb="2">
      <t>カザアナ</t>
    </rPh>
    <phoneticPr fontId="2"/>
  </si>
  <si>
    <t>玲衣</t>
    <rPh sb="0" eb="1">
      <t>レイ</t>
    </rPh>
    <rPh sb="1" eb="2">
      <t>イ</t>
    </rPh>
    <phoneticPr fontId="2"/>
  </si>
  <si>
    <t>吉野</t>
    <rPh sb="0" eb="2">
      <t>ヨシノ</t>
    </rPh>
    <phoneticPr fontId="2"/>
  </si>
  <si>
    <t>新奈</t>
    <rPh sb="0" eb="1">
      <t>シン</t>
    </rPh>
    <rPh sb="1" eb="2">
      <t>ナ</t>
    </rPh>
    <phoneticPr fontId="2"/>
  </si>
  <si>
    <t>はな</t>
    <phoneticPr fontId="2"/>
  </si>
  <si>
    <t>カワナ</t>
    <phoneticPr fontId="2"/>
  </si>
  <si>
    <t>ルナ</t>
    <phoneticPr fontId="2"/>
  </si>
  <si>
    <t>アオキ</t>
    <phoneticPr fontId="2"/>
  </si>
  <si>
    <t>マナミ</t>
    <phoneticPr fontId="2"/>
  </si>
  <si>
    <t>カザアナ</t>
    <phoneticPr fontId="2"/>
  </si>
  <si>
    <t>レイ</t>
    <phoneticPr fontId="2"/>
  </si>
  <si>
    <t>ヨシノ</t>
    <phoneticPr fontId="2"/>
  </si>
  <si>
    <t>ニイナ</t>
    <phoneticPr fontId="2"/>
  </si>
  <si>
    <t>富山小学校</t>
    <phoneticPr fontId="2"/>
  </si>
  <si>
    <t>カワナ</t>
    <phoneticPr fontId="2"/>
  </si>
  <si>
    <t>ナツミ</t>
    <phoneticPr fontId="2"/>
  </si>
  <si>
    <t>川名</t>
    <rPh sb="0" eb="2">
      <t>カワナ</t>
    </rPh>
    <phoneticPr fontId="2"/>
  </si>
  <si>
    <t>夏海</t>
    <rPh sb="0" eb="1">
      <t>ナツ</t>
    </rPh>
    <rPh sb="1" eb="2">
      <t>ウミ</t>
    </rPh>
    <phoneticPr fontId="2"/>
  </si>
  <si>
    <t>カワサキ</t>
    <phoneticPr fontId="2"/>
  </si>
  <si>
    <t>リホ</t>
    <phoneticPr fontId="2"/>
  </si>
  <si>
    <t>川崎</t>
    <rPh sb="0" eb="2">
      <t>カワサキ</t>
    </rPh>
    <phoneticPr fontId="2"/>
  </si>
  <si>
    <t>莉帆</t>
    <rPh sb="0" eb="2">
      <t>リホ</t>
    </rPh>
    <phoneticPr fontId="2"/>
  </si>
  <si>
    <t>タカナシ</t>
    <phoneticPr fontId="2"/>
  </si>
  <si>
    <t>ユズナ</t>
    <phoneticPr fontId="2"/>
  </si>
  <si>
    <t>富山小学校</t>
    <phoneticPr fontId="2"/>
  </si>
  <si>
    <t>髙梨　</t>
    <phoneticPr fontId="2"/>
  </si>
  <si>
    <t>柚奈</t>
    <phoneticPr fontId="2"/>
  </si>
  <si>
    <t>アキヤマ</t>
    <phoneticPr fontId="2"/>
  </si>
  <si>
    <t>ヒヨリ</t>
    <phoneticPr fontId="2"/>
  </si>
  <si>
    <t>富浦小学校</t>
    <rPh sb="1" eb="2">
      <t>ウラ</t>
    </rPh>
    <phoneticPr fontId="2"/>
  </si>
  <si>
    <t>秋山　</t>
    <phoneticPr fontId="2"/>
  </si>
  <si>
    <t>陽依</t>
    <phoneticPr fontId="2"/>
  </si>
  <si>
    <t>ココミ</t>
    <phoneticPr fontId="2"/>
  </si>
  <si>
    <t>心海</t>
    <rPh sb="0" eb="1">
      <t>ココロ</t>
    </rPh>
    <rPh sb="1" eb="2">
      <t>ウミ</t>
    </rPh>
    <phoneticPr fontId="2"/>
  </si>
  <si>
    <t>サクマ</t>
    <phoneticPr fontId="2"/>
  </si>
  <si>
    <t>佐久間</t>
    <rPh sb="0" eb="3">
      <t>サクマ</t>
    </rPh>
    <phoneticPr fontId="2"/>
  </si>
  <si>
    <t>睦実</t>
    <rPh sb="0" eb="1">
      <t>ムツミ</t>
    </rPh>
    <rPh sb="1" eb="2">
      <t>ミ</t>
    </rPh>
    <phoneticPr fontId="2"/>
  </si>
  <si>
    <t>ムツミ</t>
    <phoneticPr fontId="2"/>
  </si>
  <si>
    <t>チームの気持ちをひとつにまとめ、日頃お世話になっている先生方、いつも応援してくれるお父さん、お母さんに感謝して、みんなの思いをボールに託し、一所懸命、結果を残せるように頑張ります。</t>
    <rPh sb="4" eb="6">
      <t>キモ</t>
    </rPh>
    <rPh sb="16" eb="18">
      <t>ヒゴロ</t>
    </rPh>
    <rPh sb="19" eb="21">
      <t>セワ</t>
    </rPh>
    <rPh sb="27" eb="30">
      <t>センセイガタ</t>
    </rPh>
    <rPh sb="34" eb="36">
      <t>オウエン</t>
    </rPh>
    <rPh sb="42" eb="43">
      <t>トウ</t>
    </rPh>
    <rPh sb="47" eb="48">
      <t>カア</t>
    </rPh>
    <rPh sb="51" eb="53">
      <t>カンシャ</t>
    </rPh>
    <rPh sb="60" eb="61">
      <t>オモ</t>
    </rPh>
    <rPh sb="67" eb="68">
      <t>タク</t>
    </rPh>
    <rPh sb="70" eb="74">
      <t>イッショケンメイ</t>
    </rPh>
    <rPh sb="75" eb="77">
      <t>ケッカ</t>
    </rPh>
    <rPh sb="78" eb="79">
      <t>ノコ</t>
    </rPh>
    <rPh sb="84" eb="86">
      <t>ガンバ</t>
    </rPh>
    <phoneticPr fontId="2"/>
  </si>
  <si>
    <t>廣田</t>
    <phoneticPr fontId="2"/>
  </si>
  <si>
    <t>はな</t>
    <phoneticPr fontId="2"/>
  </si>
  <si>
    <t>ヒロタ</t>
    <phoneticPr fontId="2"/>
  </si>
  <si>
    <t>ハナ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</si>
</sst>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6" fillId="0" borderId="37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43" xfId="0" applyFont="1" applyBorder="1" applyAlignment="1" applyProtection="1">
      <alignment horizontal="center" vertical="center" shrinkToFit="1"/>
      <protection locked="0"/>
    </xf>
    <xf numFmtId="0" fontId="12" fillId="0" borderId="44" xfId="0" applyFont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topLeftCell="A21" zoomScaleNormal="100" workbookViewId="0">
      <selection activeCell="E25" sqref="E25:F2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46" t="s">
        <v>159</v>
      </c>
      <c r="K3" s="247"/>
      <c r="L3" s="247"/>
      <c r="M3" s="247"/>
      <c r="N3" s="247"/>
      <c r="O3" s="24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430150102</v>
      </c>
      <c r="D4" s="252"/>
      <c r="E4" s="252"/>
      <c r="F4" s="252"/>
      <c r="G4" s="252"/>
      <c r="H4" s="252"/>
      <c r="I4" s="253"/>
      <c r="J4" s="222" t="s">
        <v>185</v>
      </c>
      <c r="K4" s="223"/>
      <c r="L4" s="223"/>
      <c r="M4" s="223"/>
      <c r="N4" s="223"/>
      <c r="O4" s="224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/>
      <c r="K5" s="225"/>
      <c r="L5" s="225"/>
      <c r="M5" s="225"/>
      <c r="N5" s="225"/>
      <c r="O5" s="225"/>
      <c r="P5" s="193" t="s">
        <v>203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5"/>
      <c r="AE5" s="193" t="s">
        <v>204</v>
      </c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5"/>
      <c r="C6" s="168" t="s">
        <v>175</v>
      </c>
      <c r="D6" s="169"/>
      <c r="E6" s="170" t="s">
        <v>176</v>
      </c>
      <c r="F6" s="171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5"/>
      <c r="C7" s="132" t="s">
        <v>223</v>
      </c>
      <c r="D7" s="133"/>
      <c r="E7" s="134" t="s">
        <v>224</v>
      </c>
      <c r="F7" s="135"/>
      <c r="G7" s="227">
        <v>505932341</v>
      </c>
      <c r="H7" s="227"/>
      <c r="I7" s="227"/>
      <c r="J7" s="227">
        <v>18487</v>
      </c>
      <c r="K7" s="227"/>
      <c r="L7" s="227"/>
      <c r="M7" s="227">
        <v>378401</v>
      </c>
      <c r="N7" s="227"/>
      <c r="O7" s="227"/>
      <c r="P7" s="240" t="s">
        <v>72</v>
      </c>
      <c r="Q7" s="241"/>
      <c r="R7" s="167" t="s">
        <v>205</v>
      </c>
      <c r="S7" s="167"/>
      <c r="T7" s="167"/>
      <c r="U7" s="167"/>
      <c r="V7" s="50" t="s">
        <v>73</v>
      </c>
      <c r="W7" s="158" t="s">
        <v>206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208</v>
      </c>
      <c r="AM7" s="83"/>
      <c r="AN7" s="83"/>
      <c r="AO7" s="83"/>
      <c r="AP7" s="83"/>
      <c r="AQ7" s="83"/>
      <c r="AR7" s="83"/>
      <c r="AS7" s="59" t="s">
        <v>75</v>
      </c>
      <c r="AT7" s="77">
        <v>51</v>
      </c>
    </row>
    <row r="8" spans="1:51" ht="18" customHeight="1">
      <c r="A8" s="96"/>
      <c r="B8" s="165"/>
      <c r="C8" s="136" t="s">
        <v>225</v>
      </c>
      <c r="D8" s="137"/>
      <c r="E8" s="138" t="s">
        <v>226</v>
      </c>
      <c r="F8" s="139"/>
      <c r="G8" s="227"/>
      <c r="H8" s="227"/>
      <c r="I8" s="227"/>
      <c r="J8" s="227"/>
      <c r="K8" s="227"/>
      <c r="L8" s="227"/>
      <c r="M8" s="227"/>
      <c r="N8" s="227"/>
      <c r="O8" s="227"/>
      <c r="P8" s="160" t="s">
        <v>207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209</v>
      </c>
      <c r="AL8" s="85"/>
      <c r="AM8" s="85"/>
      <c r="AN8" s="85"/>
      <c r="AO8" s="60" t="s">
        <v>76</v>
      </c>
      <c r="AP8" s="85" t="s">
        <v>210</v>
      </c>
      <c r="AQ8" s="85"/>
      <c r="AR8" s="85"/>
      <c r="AS8" s="86"/>
      <c r="AT8" s="77"/>
    </row>
    <row r="9" spans="1:51" ht="14.45" customHeight="1">
      <c r="A9" s="96" t="s">
        <v>150</v>
      </c>
      <c r="B9" s="165"/>
      <c r="C9" s="172" t="s">
        <v>227</v>
      </c>
      <c r="D9" s="133"/>
      <c r="E9" s="133" t="s">
        <v>228</v>
      </c>
      <c r="F9" s="135"/>
      <c r="G9" s="227">
        <v>505933061</v>
      </c>
      <c r="H9" s="227"/>
      <c r="I9" s="227"/>
      <c r="J9" s="227">
        <v>27463</v>
      </c>
      <c r="K9" s="227"/>
      <c r="L9" s="227"/>
      <c r="M9" s="227">
        <v>396449</v>
      </c>
      <c r="N9" s="227"/>
      <c r="O9" s="227"/>
      <c r="P9" s="240" t="s">
        <v>72</v>
      </c>
      <c r="Q9" s="241"/>
      <c r="R9" s="167" t="s">
        <v>211</v>
      </c>
      <c r="S9" s="167"/>
      <c r="T9" s="167"/>
      <c r="U9" s="167"/>
      <c r="V9" s="50" t="s">
        <v>73</v>
      </c>
      <c r="W9" s="158" t="s">
        <v>212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214</v>
      </c>
      <c r="AM9" s="83"/>
      <c r="AN9" s="83"/>
      <c r="AO9" s="83"/>
      <c r="AP9" s="83"/>
      <c r="AQ9" s="83"/>
      <c r="AR9" s="83"/>
      <c r="AS9" s="59" t="s">
        <v>194</v>
      </c>
      <c r="AT9" s="78">
        <v>49</v>
      </c>
    </row>
    <row r="10" spans="1:51" ht="18" customHeight="1">
      <c r="A10" s="96"/>
      <c r="B10" s="165"/>
      <c r="C10" s="199" t="s">
        <v>229</v>
      </c>
      <c r="D10" s="137"/>
      <c r="E10" s="137" t="s">
        <v>230</v>
      </c>
      <c r="F10" s="139"/>
      <c r="G10" s="227"/>
      <c r="H10" s="227"/>
      <c r="I10" s="227"/>
      <c r="J10" s="227"/>
      <c r="K10" s="227"/>
      <c r="L10" s="227"/>
      <c r="M10" s="227"/>
      <c r="N10" s="227"/>
      <c r="O10" s="227"/>
      <c r="P10" s="160" t="s">
        <v>213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73"/>
      <c r="AK10" s="84" t="s">
        <v>215</v>
      </c>
      <c r="AL10" s="85"/>
      <c r="AM10" s="85"/>
      <c r="AN10" s="85"/>
      <c r="AO10" s="60" t="s">
        <v>195</v>
      </c>
      <c r="AP10" s="85" t="s">
        <v>216</v>
      </c>
      <c r="AQ10" s="85"/>
      <c r="AR10" s="85"/>
      <c r="AS10" s="86"/>
      <c r="AT10" s="78"/>
    </row>
    <row r="11" spans="1:51" ht="14.45" customHeight="1">
      <c r="A11" s="96" t="s">
        <v>151</v>
      </c>
      <c r="B11" s="165"/>
      <c r="C11" s="172" t="s">
        <v>227</v>
      </c>
      <c r="D11" s="133"/>
      <c r="E11" s="133" t="s">
        <v>231</v>
      </c>
      <c r="F11" s="135"/>
      <c r="G11" s="227">
        <v>507354336</v>
      </c>
      <c r="H11" s="227"/>
      <c r="I11" s="227"/>
      <c r="J11" s="227">
        <v>27462</v>
      </c>
      <c r="K11" s="227"/>
      <c r="L11" s="227"/>
      <c r="M11" s="227">
        <v>396447</v>
      </c>
      <c r="N11" s="227"/>
      <c r="O11" s="227"/>
      <c r="P11" s="240" t="s">
        <v>72</v>
      </c>
      <c r="Q11" s="241"/>
      <c r="R11" s="167" t="s">
        <v>205</v>
      </c>
      <c r="S11" s="167"/>
      <c r="T11" s="167"/>
      <c r="U11" s="167"/>
      <c r="V11" s="50" t="s">
        <v>73</v>
      </c>
      <c r="W11" s="158" t="s">
        <v>217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214</v>
      </c>
      <c r="AM11" s="83"/>
      <c r="AN11" s="83"/>
      <c r="AO11" s="83"/>
      <c r="AP11" s="83"/>
      <c r="AQ11" s="83"/>
      <c r="AR11" s="83"/>
      <c r="AS11" s="59" t="s">
        <v>194</v>
      </c>
      <c r="AT11" s="78">
        <v>49</v>
      </c>
    </row>
    <row r="12" spans="1:51" ht="18" customHeight="1">
      <c r="A12" s="96"/>
      <c r="B12" s="165"/>
      <c r="C12" s="199" t="s">
        <v>229</v>
      </c>
      <c r="D12" s="137"/>
      <c r="E12" s="137" t="s">
        <v>232</v>
      </c>
      <c r="F12" s="139"/>
      <c r="G12" s="227"/>
      <c r="H12" s="227"/>
      <c r="I12" s="227"/>
      <c r="J12" s="227"/>
      <c r="K12" s="227"/>
      <c r="L12" s="227"/>
      <c r="M12" s="227"/>
      <c r="N12" s="227"/>
      <c r="O12" s="227"/>
      <c r="P12" s="160" t="s">
        <v>218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73"/>
      <c r="AK12" s="84" t="s">
        <v>209</v>
      </c>
      <c r="AL12" s="85"/>
      <c r="AM12" s="85"/>
      <c r="AN12" s="85"/>
      <c r="AO12" s="60" t="s">
        <v>195</v>
      </c>
      <c r="AP12" s="85" t="s">
        <v>219</v>
      </c>
      <c r="AQ12" s="85"/>
      <c r="AR12" s="85"/>
      <c r="AS12" s="86"/>
      <c r="AT12" s="78"/>
    </row>
    <row r="13" spans="1:51" ht="15" customHeight="1">
      <c r="A13" s="96" t="s">
        <v>152</v>
      </c>
      <c r="B13" s="165"/>
      <c r="C13" s="172" t="s">
        <v>227</v>
      </c>
      <c r="D13" s="133"/>
      <c r="E13" s="133" t="s">
        <v>231</v>
      </c>
      <c r="F13" s="135"/>
      <c r="G13" s="230"/>
      <c r="H13" s="230"/>
      <c r="I13" s="230"/>
      <c r="J13" s="230"/>
      <c r="K13" s="230"/>
      <c r="L13" s="230"/>
      <c r="M13" s="230"/>
      <c r="N13" s="230"/>
      <c r="O13" s="230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5"/>
      <c r="C14" s="199" t="s">
        <v>233</v>
      </c>
      <c r="D14" s="137"/>
      <c r="E14" s="137" t="s">
        <v>234</v>
      </c>
      <c r="F14" s="139"/>
      <c r="G14" s="230"/>
      <c r="H14" s="230"/>
      <c r="I14" s="230"/>
      <c r="J14" s="230"/>
      <c r="K14" s="230"/>
      <c r="L14" s="230"/>
      <c r="M14" s="230"/>
      <c r="N14" s="230"/>
      <c r="O14" s="230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1" t="s">
        <v>166</v>
      </c>
      <c r="B15" s="165"/>
      <c r="C15" s="172" t="s">
        <v>223</v>
      </c>
      <c r="D15" s="133"/>
      <c r="E15" s="133" t="s">
        <v>224</v>
      </c>
      <c r="F15" s="135"/>
      <c r="G15" s="230"/>
      <c r="H15" s="230"/>
      <c r="I15" s="230"/>
      <c r="J15" s="230"/>
      <c r="K15" s="230"/>
      <c r="L15" s="230"/>
      <c r="M15" s="230"/>
      <c r="N15" s="230"/>
      <c r="O15" s="230"/>
      <c r="P15" s="240" t="s">
        <v>72</v>
      </c>
      <c r="Q15" s="241"/>
      <c r="R15" s="167" t="s">
        <v>205</v>
      </c>
      <c r="S15" s="167"/>
      <c r="T15" s="167"/>
      <c r="U15" s="167"/>
      <c r="V15" s="49" t="s">
        <v>73</v>
      </c>
      <c r="W15" s="158" t="s">
        <v>220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221</v>
      </c>
      <c r="AM15" s="83"/>
      <c r="AN15" s="83"/>
      <c r="AO15" s="83"/>
      <c r="AP15" s="83"/>
      <c r="AQ15" s="83"/>
      <c r="AR15" s="83"/>
      <c r="AS15" s="59" t="s">
        <v>194</v>
      </c>
      <c r="AT15" s="78">
        <v>51</v>
      </c>
    </row>
    <row r="16" spans="1:51" ht="18" customHeight="1">
      <c r="A16" s="96"/>
      <c r="B16" s="165"/>
      <c r="C16" s="199" t="s">
        <v>235</v>
      </c>
      <c r="D16" s="137"/>
      <c r="E16" s="137" t="s">
        <v>236</v>
      </c>
      <c r="F16" s="139"/>
      <c r="G16" s="230"/>
      <c r="H16" s="230"/>
      <c r="I16" s="230"/>
      <c r="J16" s="230"/>
      <c r="K16" s="230"/>
      <c r="L16" s="230"/>
      <c r="M16" s="230"/>
      <c r="N16" s="230"/>
      <c r="O16" s="230"/>
      <c r="P16" s="160" t="s">
        <v>207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84" t="s">
        <v>209</v>
      </c>
      <c r="AL16" s="85"/>
      <c r="AM16" s="85"/>
      <c r="AN16" s="85"/>
      <c r="AO16" s="60" t="s">
        <v>195</v>
      </c>
      <c r="AP16" s="85" t="s">
        <v>222</v>
      </c>
      <c r="AQ16" s="85"/>
      <c r="AR16" s="85"/>
      <c r="AS16" s="86"/>
      <c r="AT16" s="78"/>
    </row>
    <row r="17" spans="1:46">
      <c r="A17" s="96" t="s">
        <v>6</v>
      </c>
      <c r="B17" s="165"/>
      <c r="C17" s="216" t="str">
        <f>IF(P16="","",P16)</f>
        <v>千葉県南房総市合戸７９３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5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5"/>
      <c r="C19" s="216" t="str">
        <f>IF(AL15="","",AL15&amp;"-"&amp;AK16&amp;"-"&amp;AP16)</f>
        <v>0470-57-4850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5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5"/>
      <c r="C21" s="242">
        <v>90</v>
      </c>
      <c r="D21" s="232"/>
      <c r="E21" s="232">
        <v>6130</v>
      </c>
      <c r="F21" s="232"/>
      <c r="G21" s="232">
        <v>4721</v>
      </c>
      <c r="H21" s="232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3"/>
      <c r="E22" s="233"/>
      <c r="F22" s="233"/>
      <c r="G22" s="233"/>
      <c r="H22" s="233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8" t="s">
        <v>198</v>
      </c>
      <c r="B23" s="163" t="s">
        <v>154</v>
      </c>
      <c r="C23" s="217" t="s">
        <v>173</v>
      </c>
      <c r="D23" s="218"/>
      <c r="E23" s="219" t="s">
        <v>174</v>
      </c>
      <c r="F23" s="220"/>
      <c r="G23" s="163" t="s">
        <v>155</v>
      </c>
      <c r="H23" s="163"/>
      <c r="I23" s="163" t="s">
        <v>156</v>
      </c>
      <c r="J23" s="163"/>
      <c r="K23" s="163"/>
      <c r="L23" s="163"/>
      <c r="M23" s="163" t="s">
        <v>157</v>
      </c>
      <c r="N23" s="163"/>
      <c r="O23" s="163"/>
      <c r="P23" s="162" t="s">
        <v>167</v>
      </c>
      <c r="Q23" s="163"/>
      <c r="R23" s="163"/>
      <c r="S23" s="163"/>
      <c r="T23" s="16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9"/>
      <c r="B24" s="165"/>
      <c r="C24" s="206" t="s">
        <v>171</v>
      </c>
      <c r="D24" s="207"/>
      <c r="E24" s="208" t="s">
        <v>172</v>
      </c>
      <c r="F24" s="209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1" t="s">
        <v>237</v>
      </c>
      <c r="C25" s="132" t="s">
        <v>238</v>
      </c>
      <c r="D25" s="133"/>
      <c r="E25" s="134" t="s">
        <v>239</v>
      </c>
      <c r="F25" s="135"/>
      <c r="G25" s="119">
        <v>6</v>
      </c>
      <c r="H25" s="120"/>
      <c r="I25" s="123" t="s">
        <v>262</v>
      </c>
      <c r="J25" s="124"/>
      <c r="K25" s="124"/>
      <c r="L25" s="120"/>
      <c r="M25" s="119">
        <v>514716015</v>
      </c>
      <c r="N25" s="124"/>
      <c r="O25" s="120"/>
      <c r="P25" s="119">
        <v>155</v>
      </c>
      <c r="Q25" s="124"/>
      <c r="R25" s="124"/>
      <c r="S25" s="124"/>
      <c r="T25" s="126"/>
      <c r="U25" s="1"/>
      <c r="V25" s="1"/>
      <c r="W25" s="1"/>
      <c r="X25" s="1"/>
      <c r="Y25" s="234">
        <v>6</v>
      </c>
      <c r="Z25" s="235"/>
      <c r="AA25" s="235"/>
      <c r="AB25" s="235"/>
      <c r="AC25" s="235"/>
      <c r="AD25" s="235"/>
      <c r="AE25" s="235"/>
      <c r="AF25" s="235"/>
      <c r="AG25" s="23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240</v>
      </c>
      <c r="D26" s="137"/>
      <c r="E26" s="138" t="s">
        <v>253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7"/>
      <c r="Z26" s="238"/>
      <c r="AA26" s="238"/>
      <c r="AB26" s="238"/>
      <c r="AC26" s="238"/>
      <c r="AD26" s="238"/>
      <c r="AE26" s="238"/>
      <c r="AF26" s="238"/>
      <c r="AG26" s="23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72" t="s">
        <v>241</v>
      </c>
      <c r="D27" s="133"/>
      <c r="E27" s="133" t="s">
        <v>242</v>
      </c>
      <c r="F27" s="135"/>
      <c r="G27" s="119">
        <v>6</v>
      </c>
      <c r="H27" s="120"/>
      <c r="I27" s="123" t="s">
        <v>262</v>
      </c>
      <c r="J27" s="124"/>
      <c r="K27" s="124"/>
      <c r="L27" s="120"/>
      <c r="M27" s="119">
        <v>513615268</v>
      </c>
      <c r="N27" s="124"/>
      <c r="O27" s="120"/>
      <c r="P27" s="119">
        <v>158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99" t="s">
        <v>243</v>
      </c>
      <c r="D28" s="137"/>
      <c r="E28" s="137" t="s">
        <v>244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254</v>
      </c>
      <c r="D29" s="133"/>
      <c r="E29" s="134" t="s">
        <v>255</v>
      </c>
      <c r="F29" s="135"/>
      <c r="G29" s="119">
        <v>6</v>
      </c>
      <c r="H29" s="120"/>
      <c r="I29" s="123" t="s">
        <v>262</v>
      </c>
      <c r="J29" s="124"/>
      <c r="K29" s="124"/>
      <c r="L29" s="120"/>
      <c r="M29" s="119">
        <v>516672387</v>
      </c>
      <c r="N29" s="124"/>
      <c r="O29" s="120"/>
      <c r="P29" s="119">
        <v>150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245</v>
      </c>
      <c r="D30" s="137"/>
      <c r="E30" s="138" t="s">
        <v>246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256</v>
      </c>
      <c r="D31" s="133"/>
      <c r="E31" s="134" t="s">
        <v>257</v>
      </c>
      <c r="F31" s="135"/>
      <c r="G31" s="119">
        <v>5</v>
      </c>
      <c r="H31" s="120"/>
      <c r="I31" s="123" t="s">
        <v>262</v>
      </c>
      <c r="J31" s="124"/>
      <c r="K31" s="124"/>
      <c r="L31" s="120"/>
      <c r="M31" s="119">
        <v>513615305</v>
      </c>
      <c r="N31" s="124"/>
      <c r="O31" s="120"/>
      <c r="P31" s="119">
        <v>153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247</v>
      </c>
      <c r="D32" s="137"/>
      <c r="E32" s="138" t="s">
        <v>248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258</v>
      </c>
      <c r="D33" s="133"/>
      <c r="E33" s="134" t="s">
        <v>259</v>
      </c>
      <c r="F33" s="135"/>
      <c r="G33" s="119">
        <v>5</v>
      </c>
      <c r="H33" s="120"/>
      <c r="I33" s="123" t="s">
        <v>262</v>
      </c>
      <c r="J33" s="124"/>
      <c r="K33" s="124"/>
      <c r="L33" s="120"/>
      <c r="M33" s="119">
        <v>516672407</v>
      </c>
      <c r="N33" s="124"/>
      <c r="O33" s="120"/>
      <c r="P33" s="119">
        <v>140</v>
      </c>
      <c r="Q33" s="124"/>
      <c r="R33" s="124"/>
      <c r="S33" s="124"/>
      <c r="T33" s="126"/>
      <c r="U33" s="1"/>
      <c r="V33" s="1"/>
      <c r="W33" s="1"/>
      <c r="X33" s="1"/>
      <c r="Y33" s="152" t="s">
        <v>237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249</v>
      </c>
      <c r="D34" s="137"/>
      <c r="E34" s="138" t="s">
        <v>250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260</v>
      </c>
      <c r="D35" s="133"/>
      <c r="E35" s="134" t="s">
        <v>261</v>
      </c>
      <c r="F35" s="135"/>
      <c r="G35" s="119">
        <v>5</v>
      </c>
      <c r="H35" s="120"/>
      <c r="I35" s="123" t="s">
        <v>262</v>
      </c>
      <c r="J35" s="124"/>
      <c r="K35" s="124"/>
      <c r="L35" s="120"/>
      <c r="M35" s="119">
        <v>516672399</v>
      </c>
      <c r="N35" s="124"/>
      <c r="O35" s="120"/>
      <c r="P35" s="119">
        <v>148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251</v>
      </c>
      <c r="D36" s="137"/>
      <c r="E36" s="138" t="s">
        <v>252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263</v>
      </c>
      <c r="D37" s="133"/>
      <c r="E37" s="134" t="s">
        <v>264</v>
      </c>
      <c r="F37" s="135"/>
      <c r="G37" s="119">
        <v>5</v>
      </c>
      <c r="H37" s="120"/>
      <c r="I37" s="123" t="s">
        <v>262</v>
      </c>
      <c r="J37" s="124"/>
      <c r="K37" s="124"/>
      <c r="L37" s="120"/>
      <c r="M37" s="119">
        <v>519203008</v>
      </c>
      <c r="N37" s="124"/>
      <c r="O37" s="120"/>
      <c r="P37" s="119">
        <v>150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265</v>
      </c>
      <c r="D38" s="137"/>
      <c r="E38" s="138" t="s">
        <v>266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267</v>
      </c>
      <c r="D39" s="133"/>
      <c r="E39" s="134" t="s">
        <v>268</v>
      </c>
      <c r="F39" s="135"/>
      <c r="G39" s="119">
        <v>3</v>
      </c>
      <c r="H39" s="120"/>
      <c r="I39" s="123" t="s">
        <v>262</v>
      </c>
      <c r="J39" s="124"/>
      <c r="K39" s="124"/>
      <c r="L39" s="120"/>
      <c r="M39" s="119">
        <v>516672436</v>
      </c>
      <c r="N39" s="124"/>
      <c r="O39" s="120"/>
      <c r="P39" s="119">
        <v>135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269</v>
      </c>
      <c r="D40" s="137"/>
      <c r="E40" s="138" t="s">
        <v>270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271</v>
      </c>
      <c r="D41" s="133"/>
      <c r="E41" s="134" t="s">
        <v>272</v>
      </c>
      <c r="F41" s="135"/>
      <c r="G41" s="119">
        <v>3</v>
      </c>
      <c r="H41" s="120"/>
      <c r="I41" s="123" t="s">
        <v>273</v>
      </c>
      <c r="J41" s="124"/>
      <c r="K41" s="124"/>
      <c r="L41" s="120"/>
      <c r="M41" s="119">
        <v>516672420</v>
      </c>
      <c r="N41" s="124"/>
      <c r="O41" s="120"/>
      <c r="P41" s="119">
        <v>135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274</v>
      </c>
      <c r="D42" s="137"/>
      <c r="E42" s="138" t="s">
        <v>275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276</v>
      </c>
      <c r="D43" s="133"/>
      <c r="E43" s="134" t="s">
        <v>277</v>
      </c>
      <c r="F43" s="135"/>
      <c r="G43" s="119">
        <v>3</v>
      </c>
      <c r="H43" s="120"/>
      <c r="I43" s="123" t="s">
        <v>278</v>
      </c>
      <c r="J43" s="124"/>
      <c r="K43" s="124"/>
      <c r="L43" s="120"/>
      <c r="M43" s="119">
        <v>516672490</v>
      </c>
      <c r="N43" s="124"/>
      <c r="O43" s="120"/>
      <c r="P43" s="119">
        <v>135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279</v>
      </c>
      <c r="D44" s="137"/>
      <c r="E44" s="138" t="s">
        <v>280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263</v>
      </c>
      <c r="D45" s="133"/>
      <c r="E45" s="134" t="s">
        <v>281</v>
      </c>
      <c r="F45" s="135"/>
      <c r="G45" s="119">
        <v>3</v>
      </c>
      <c r="H45" s="120"/>
      <c r="I45" s="123" t="s">
        <v>273</v>
      </c>
      <c r="J45" s="124"/>
      <c r="K45" s="124"/>
      <c r="L45" s="120"/>
      <c r="M45" s="119">
        <v>519203015</v>
      </c>
      <c r="N45" s="124"/>
      <c r="O45" s="120"/>
      <c r="P45" s="119">
        <v>138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265</v>
      </c>
      <c r="D46" s="137"/>
      <c r="E46" s="138" t="s">
        <v>282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283</v>
      </c>
      <c r="D47" s="133"/>
      <c r="E47" s="134" t="s">
        <v>286</v>
      </c>
      <c r="F47" s="135"/>
      <c r="G47" s="119">
        <v>2</v>
      </c>
      <c r="H47" s="120"/>
      <c r="I47" s="123" t="s">
        <v>273</v>
      </c>
      <c r="J47" s="124"/>
      <c r="K47" s="124"/>
      <c r="L47" s="120"/>
      <c r="M47" s="119">
        <v>519203022</v>
      </c>
      <c r="N47" s="124"/>
      <c r="O47" s="120"/>
      <c r="P47" s="119">
        <v>125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131"/>
      <c r="C48" s="212" t="s">
        <v>284</v>
      </c>
      <c r="D48" s="213"/>
      <c r="E48" s="214" t="s">
        <v>285</v>
      </c>
      <c r="F48" s="215"/>
      <c r="G48" s="196"/>
      <c r="H48" s="210"/>
      <c r="I48" s="121"/>
      <c r="J48" s="125"/>
      <c r="K48" s="125"/>
      <c r="L48" s="122"/>
      <c r="M48" s="196"/>
      <c r="N48" s="197"/>
      <c r="O48" s="210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287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90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2" stopIfTrue="1">
      <formula>$J$3="男女混合"</formula>
    </cfRule>
  </conditionalFormatting>
  <conditionalFormatting sqref="A55:T55">
    <cfRule type="expression" dxfId="0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1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2" t="s">
        <v>24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>
      <c r="A2" s="263" t="s">
        <v>0</v>
      </c>
      <c r="B2" s="263"/>
      <c r="C2" s="274" t="str">
        <f>IF(入力!C3="","",入力!C3)</f>
        <v>岩井ジュニア・シックス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75">
        <f>IF(入力!C4="","",IF(入力!C5="",入力!C4,入力!C4&amp;"　　"&amp;入力!C5))</f>
        <v>430150102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高橋　良次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505932341</v>
      </c>
      <c r="H7" s="271"/>
      <c r="I7" s="271"/>
      <c r="J7" s="271">
        <f>IF(入力!J7="","",入力!J7)</f>
        <v>18487</v>
      </c>
      <c r="K7" s="271"/>
      <c r="L7" s="271"/>
      <c r="M7" s="271">
        <f>IF(入力!M7="","",入力!M7)</f>
        <v>378401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2</v>
      </c>
      <c r="B9" s="263"/>
      <c r="C9" s="264" t="str">
        <f>IF(入力!C10="","",入力!C10&amp;"　"&amp;入力!E10)</f>
        <v>鈴木　富夫</v>
      </c>
      <c r="D9" s="265"/>
      <c r="E9" s="265"/>
      <c r="F9" s="265"/>
      <c r="G9" s="271">
        <f>IF(入力!G9="","",入力!G9)</f>
        <v>505933061</v>
      </c>
      <c r="H9" s="271"/>
      <c r="I9" s="271"/>
      <c r="J9" s="271">
        <f>IF(入力!J9="","",入力!J9)</f>
        <v>27463</v>
      </c>
      <c r="K9" s="271"/>
      <c r="L9" s="271"/>
      <c r="M9" s="271">
        <f>IF(入力!M9="","",入力!M9)</f>
        <v>396449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3</v>
      </c>
      <c r="B11" s="263"/>
      <c r="C11" s="264" t="str">
        <f>IF(入力!C12="","",入力!C12&amp;"　"&amp;入力!E12)</f>
        <v>鈴木　和美</v>
      </c>
      <c r="D11" s="265"/>
      <c r="E11" s="265"/>
      <c r="F11" s="265"/>
      <c r="G11" s="271">
        <f>IF(入力!G11="","",入力!G11)</f>
        <v>507354336</v>
      </c>
      <c r="H11" s="271"/>
      <c r="I11" s="271"/>
      <c r="J11" s="271">
        <f>IF(入力!J11="","",入力!J11)</f>
        <v>27462</v>
      </c>
      <c r="K11" s="271"/>
      <c r="L11" s="271"/>
      <c r="M11" s="271">
        <f>IF(入力!M11="","",入力!M11)</f>
        <v>396447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鈴木　和美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高橋　良次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>
      <c r="A17" s="263" t="s">
        <v>6</v>
      </c>
      <c r="B17" s="263"/>
      <c r="C17" s="274" t="str">
        <f>IF(入力!C17="","",入力!C17&amp;"　"&amp;入力!E17)</f>
        <v>千葉県南房総市合戸７９３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0470-57-4850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90－6130－4721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廣田　はな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514716015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原　茉梨瑛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513615268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川名　琉愛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516672387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青木　愛実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513615305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風穴　玲衣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516672407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吉野　新奈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516672399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川名　夏海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519203008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川崎　莉帆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516672436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髙梨　　柚奈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516672420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秋山　　陽依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富浦小学校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516672490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川名　心海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富山小学校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519203015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佐久間　睦実</v>
      </c>
      <c r="D47" s="265"/>
      <c r="E47" s="265"/>
      <c r="F47" s="265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富山小学校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519203022</v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43" zoomScaleNormal="100" zoomScaleSheetLayoutView="100" workbookViewId="0">
      <selection activeCell="AR63" sqref="AR63:BD6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7"/>
      <c r="AW1" s="377"/>
      <c r="AX1" s="4" t="s">
        <v>28</v>
      </c>
      <c r="AY1" s="5"/>
      <c r="AZ1" s="377"/>
      <c r="BA1" s="377"/>
      <c r="BB1" s="4" t="s">
        <v>29</v>
      </c>
      <c r="BC1" s="5"/>
      <c r="BD1" s="377"/>
      <c r="BE1" s="37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8" t="s">
        <v>65</v>
      </c>
      <c r="D5" s="378"/>
      <c r="E5" s="378"/>
      <c r="F5" s="378"/>
      <c r="G5" s="378"/>
      <c r="H5" s="378"/>
      <c r="I5" s="378"/>
      <c r="J5" s="378"/>
      <c r="K5" s="378"/>
      <c r="L5" s="378"/>
      <c r="M5" s="378"/>
      <c r="N5" s="378"/>
      <c r="O5" s="378"/>
      <c r="P5" s="378"/>
      <c r="Q5" s="378"/>
      <c r="R5" s="378"/>
      <c r="S5" s="378"/>
      <c r="T5" s="378"/>
      <c r="U5" s="378"/>
      <c r="V5" s="378"/>
      <c r="W5" s="378"/>
      <c r="X5" s="378"/>
      <c r="Y5" s="378"/>
      <c r="Z5" s="378"/>
      <c r="AA5" s="378"/>
      <c r="AB5" s="378"/>
      <c r="AC5" s="378"/>
      <c r="AD5" s="378"/>
      <c r="AE5" s="378"/>
      <c r="AF5" s="378"/>
      <c r="AG5" s="378"/>
      <c r="AH5" s="378"/>
      <c r="AI5" s="378"/>
      <c r="AJ5" s="378"/>
      <c r="AK5" s="378"/>
      <c r="AL5" s="378"/>
      <c r="AM5" s="378"/>
      <c r="AN5" s="378"/>
      <c r="AO5" s="378"/>
      <c r="AP5" s="378"/>
      <c r="AQ5" s="378"/>
      <c r="AR5" s="378"/>
      <c r="AS5" s="378"/>
      <c r="AT5" s="378"/>
      <c r="AU5" s="378"/>
      <c r="AV5" s="378"/>
      <c r="AW5" s="378"/>
      <c r="AX5" s="378"/>
      <c r="AY5" s="378"/>
      <c r="AZ5" s="378"/>
      <c r="BA5" s="378"/>
      <c r="BB5" s="378"/>
      <c r="BC5" s="378"/>
      <c r="BD5" s="378"/>
      <c r="BE5" s="378"/>
      <c r="BF5" s="37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3">
        <v>36</v>
      </c>
      <c r="I12" s="414"/>
      <c r="J12" s="415"/>
      <c r="K12" s="4"/>
    </row>
    <row r="13" spans="1:60" ht="13.5" customHeight="1">
      <c r="F13" s="4" t="s">
        <v>35</v>
      </c>
      <c r="G13" s="4"/>
      <c r="H13" s="416"/>
      <c r="I13" s="417"/>
      <c r="J13" s="41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3"/>
      <c r="I14" s="334"/>
      <c r="J14" s="33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9"/>
      <c r="E16" s="389"/>
      <c r="F16" s="389"/>
      <c r="G16" s="390"/>
      <c r="H16" s="411" t="s">
        <v>66</v>
      </c>
      <c r="I16" s="412"/>
      <c r="J16" s="412"/>
      <c r="K16" s="389" t="str">
        <f>IF(入力!C2="","",入力!C2)</f>
        <v>イワイ　ジュニア・シックス</v>
      </c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90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380" t="s">
        <v>38</v>
      </c>
      <c r="AK16" s="381"/>
      <c r="AL16" s="381"/>
      <c r="AM16" s="382"/>
      <c r="AN16" s="405" t="str">
        <f>IF(入力!P3="","",入力!P3)</f>
        <v>南房総市</v>
      </c>
      <c r="AO16" s="406"/>
      <c r="AP16" s="406"/>
      <c r="AQ16" s="406"/>
      <c r="AR16" s="406"/>
      <c r="AS16" s="406"/>
      <c r="AT16" s="381" t="s">
        <v>68</v>
      </c>
      <c r="AU16" s="382"/>
      <c r="AV16" s="388" t="s">
        <v>39</v>
      </c>
      <c r="AW16" s="389"/>
      <c r="AX16" s="389"/>
      <c r="AY16" s="390"/>
      <c r="AZ16" s="393" t="str">
        <f>IF(入力!P5="","",入力!P5)</f>
        <v>JR内房線</v>
      </c>
      <c r="BA16" s="394"/>
      <c r="BB16" s="394"/>
      <c r="BC16" s="394"/>
      <c r="BD16" s="394"/>
      <c r="BE16" s="394"/>
      <c r="BF16" s="432" t="s">
        <v>40</v>
      </c>
    </row>
    <row r="17" spans="3:58" ht="4.5" customHeight="1">
      <c r="C17" s="431"/>
      <c r="D17" s="320"/>
      <c r="E17" s="320"/>
      <c r="F17" s="320"/>
      <c r="G17" s="392"/>
      <c r="H17" s="403" t="str">
        <f>IF(入力!C3="","",入力!C3)</f>
        <v>岩井ジュニア・シックス</v>
      </c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399" t="str">
        <f>IF(入力!J3="","","("&amp;入力!J3&amp;")")</f>
        <v>(女子)</v>
      </c>
      <c r="V17" s="399"/>
      <c r="W17" s="399"/>
      <c r="X17" s="400"/>
      <c r="Y17" s="356">
        <f>IF(入力!C4="","",入力!C4)</f>
        <v>430150102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383"/>
      <c r="AK17" s="384"/>
      <c r="AL17" s="384"/>
      <c r="AM17" s="385"/>
      <c r="AN17" s="407"/>
      <c r="AO17" s="408"/>
      <c r="AP17" s="408"/>
      <c r="AQ17" s="408"/>
      <c r="AR17" s="408"/>
      <c r="AS17" s="408"/>
      <c r="AT17" s="384"/>
      <c r="AU17" s="385"/>
      <c r="AV17" s="391"/>
      <c r="AW17" s="320"/>
      <c r="AX17" s="320"/>
      <c r="AY17" s="392"/>
      <c r="AZ17" s="395"/>
      <c r="BA17" s="396"/>
      <c r="BB17" s="396"/>
      <c r="BC17" s="396"/>
      <c r="BD17" s="396"/>
      <c r="BE17" s="396"/>
      <c r="BF17" s="433"/>
    </row>
    <row r="18" spans="3:58" ht="16.5" customHeight="1">
      <c r="C18" s="371"/>
      <c r="D18" s="321"/>
      <c r="E18" s="321"/>
      <c r="F18" s="321"/>
      <c r="G18" s="372"/>
      <c r="H18" s="346"/>
      <c r="I18" s="347"/>
      <c r="J18" s="347"/>
      <c r="K18" s="347"/>
      <c r="L18" s="347"/>
      <c r="M18" s="347"/>
      <c r="N18" s="347"/>
      <c r="O18" s="347"/>
      <c r="P18" s="347"/>
      <c r="Q18" s="347"/>
      <c r="R18" s="347"/>
      <c r="S18" s="347"/>
      <c r="T18" s="347"/>
      <c r="U18" s="401"/>
      <c r="V18" s="401"/>
      <c r="W18" s="401"/>
      <c r="X18" s="402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386"/>
      <c r="AK18" s="336"/>
      <c r="AL18" s="336"/>
      <c r="AM18" s="387"/>
      <c r="AN18" s="409"/>
      <c r="AO18" s="410"/>
      <c r="AP18" s="410"/>
      <c r="AQ18" s="410"/>
      <c r="AR18" s="410"/>
      <c r="AS18" s="410"/>
      <c r="AT18" s="336"/>
      <c r="AU18" s="387"/>
      <c r="AV18" s="349"/>
      <c r="AW18" s="321"/>
      <c r="AX18" s="321"/>
      <c r="AY18" s="372"/>
      <c r="AZ18" s="397" t="str">
        <f>IF(入力!AE5="","",入力!AE5)</f>
        <v>岩井</v>
      </c>
      <c r="BA18" s="398"/>
      <c r="BB18" s="398"/>
      <c r="BC18" s="398"/>
      <c r="BD18" s="398"/>
      <c r="BE18" s="398"/>
      <c r="BF18" s="13" t="s">
        <v>41</v>
      </c>
    </row>
    <row r="19" spans="3:58" ht="15" customHeight="1">
      <c r="C19" s="419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364" t="s">
        <v>42</v>
      </c>
      <c r="P19" s="364"/>
      <c r="Q19" s="364"/>
      <c r="R19" s="364"/>
      <c r="S19" s="364"/>
      <c r="T19" s="364"/>
      <c r="U19" s="364"/>
      <c r="V19" s="364"/>
      <c r="W19" s="364"/>
      <c r="X19" s="364"/>
      <c r="Y19" s="364"/>
      <c r="Z19" s="364"/>
      <c r="AA19" s="364"/>
      <c r="AB19" s="364"/>
      <c r="AC19" s="364"/>
      <c r="AD19" s="364" t="s">
        <v>69</v>
      </c>
      <c r="AE19" s="364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4"/>
      <c r="AR19" s="364"/>
      <c r="AS19" s="364" t="s">
        <v>70</v>
      </c>
      <c r="AT19" s="364"/>
      <c r="AU19" s="364"/>
      <c r="AV19" s="364"/>
      <c r="AW19" s="364"/>
      <c r="AX19" s="364"/>
      <c r="AY19" s="364"/>
      <c r="AZ19" s="364"/>
      <c r="BA19" s="364"/>
      <c r="BB19" s="364"/>
      <c r="BC19" s="364"/>
      <c r="BD19" s="364"/>
      <c r="BE19" s="364"/>
      <c r="BF19" s="379"/>
    </row>
    <row r="20" spans="3:58" ht="15" customHeight="1">
      <c r="C20" s="363" t="s">
        <v>43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2">
        <f>IF(入力!J7="","",入力!J7)</f>
        <v>18487</v>
      </c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>
        <f>IF(入力!J9="","",入力!J9)</f>
        <v>27463</v>
      </c>
      <c r="AE20" s="362"/>
      <c r="AF20" s="362"/>
      <c r="AG20" s="362"/>
      <c r="AH20" s="362"/>
      <c r="AI20" s="362"/>
      <c r="AJ20" s="362"/>
      <c r="AK20" s="362"/>
      <c r="AL20" s="362"/>
      <c r="AM20" s="362"/>
      <c r="AN20" s="362"/>
      <c r="AO20" s="362"/>
      <c r="AP20" s="362"/>
      <c r="AQ20" s="362"/>
      <c r="AR20" s="362"/>
      <c r="AS20" s="362">
        <f>IF(入力!J11="","",入力!J11)</f>
        <v>27462</v>
      </c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76"/>
    </row>
    <row r="21" spans="3:58" ht="15" customHeight="1">
      <c r="C21" s="363" t="s">
        <v>44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2">
        <f>IF(入力!M7="","",入力!M7)</f>
        <v>378401</v>
      </c>
      <c r="P21" s="362"/>
      <c r="Q21" s="362"/>
      <c r="R21" s="362"/>
      <c r="S21" s="362"/>
      <c r="T21" s="362"/>
      <c r="U21" s="362"/>
      <c r="V21" s="362"/>
      <c r="W21" s="362"/>
      <c r="X21" s="362"/>
      <c r="Y21" s="362"/>
      <c r="Z21" s="362"/>
      <c r="AA21" s="362"/>
      <c r="AB21" s="362"/>
      <c r="AC21" s="362"/>
      <c r="AD21" s="362">
        <f>IF(入力!M9="","",入力!M9)</f>
        <v>396449</v>
      </c>
      <c r="AE21" s="362"/>
      <c r="AF21" s="362"/>
      <c r="AG21" s="362"/>
      <c r="AH21" s="362"/>
      <c r="AI21" s="362"/>
      <c r="AJ21" s="362"/>
      <c r="AK21" s="362"/>
      <c r="AL21" s="362"/>
      <c r="AM21" s="362"/>
      <c r="AN21" s="362"/>
      <c r="AO21" s="362"/>
      <c r="AP21" s="362"/>
      <c r="AQ21" s="362"/>
      <c r="AR21" s="362"/>
      <c r="AS21" s="362">
        <f>IF(入力!M11="","",入力!M11)</f>
        <v>396447</v>
      </c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76"/>
    </row>
    <row r="22" spans="3:58" ht="12" customHeight="1">
      <c r="C22" s="368" t="s">
        <v>71</v>
      </c>
      <c r="D22" s="369"/>
      <c r="E22" s="369"/>
      <c r="F22" s="369"/>
      <c r="G22" s="370"/>
      <c r="H22" s="365" t="str">
        <f>IF(入力!C7="","",入力!C7&amp;"　"&amp;入力!E7)</f>
        <v>タカハシ　リョウジ</v>
      </c>
      <c r="I22" s="325"/>
      <c r="J22" s="325"/>
      <c r="K22" s="325"/>
      <c r="L22" s="325"/>
      <c r="M22" s="325"/>
      <c r="N22" s="325"/>
      <c r="O22" s="325"/>
      <c r="P22" s="325"/>
      <c r="Q22" s="338"/>
      <c r="R22" s="326" t="s">
        <v>45</v>
      </c>
      <c r="S22" s="325"/>
      <c r="T22" s="339">
        <f>IF(入力!AT7="","",入力!AT7)</f>
        <v>51</v>
      </c>
      <c r="U22" s="340"/>
      <c r="V22" s="341"/>
      <c r="W22" s="326" t="s">
        <v>46</v>
      </c>
      <c r="X22" s="326"/>
      <c r="Y22" s="326"/>
      <c r="Z22" s="14" t="s">
        <v>72</v>
      </c>
      <c r="AA22" s="15"/>
      <c r="AB22" s="325" t="str">
        <f>IF(入力!R7="","",入力!R7)</f>
        <v>299</v>
      </c>
      <c r="AC22" s="325"/>
      <c r="AD22" s="325"/>
      <c r="AE22" s="325"/>
      <c r="AF22" s="16" t="s">
        <v>73</v>
      </c>
      <c r="AG22" s="325" t="str">
        <f>IF(入力!W7="","",入力!W7)</f>
        <v>2221</v>
      </c>
      <c r="AH22" s="325"/>
      <c r="AI22" s="325"/>
      <c r="AJ22" s="325"/>
      <c r="AK22" s="325"/>
      <c r="AL22" s="325"/>
      <c r="AM22" s="325"/>
      <c r="AN22" s="325"/>
      <c r="AO22" s="325"/>
      <c r="AP22" s="325"/>
      <c r="AQ22" s="325"/>
      <c r="AR22" s="325"/>
      <c r="AS22" s="325"/>
      <c r="AT22" s="338"/>
      <c r="AU22" s="326" t="s">
        <v>47</v>
      </c>
      <c r="AV22" s="325"/>
      <c r="AW22" s="325"/>
      <c r="AX22" s="17" t="s">
        <v>74</v>
      </c>
      <c r="AY22" s="325" t="str">
        <f>IF(入力!AL7="","",入力!AL7)</f>
        <v>0470</v>
      </c>
      <c r="AZ22" s="325"/>
      <c r="BA22" s="325"/>
      <c r="BB22" s="325"/>
      <c r="BC22" s="325"/>
      <c r="BD22" s="325"/>
      <c r="BE22" s="325"/>
      <c r="BF22" s="18" t="s">
        <v>75</v>
      </c>
    </row>
    <row r="23" spans="3:58" ht="19.5" customHeight="1">
      <c r="C23" s="371" t="s">
        <v>48</v>
      </c>
      <c r="D23" s="321"/>
      <c r="E23" s="321"/>
      <c r="F23" s="321"/>
      <c r="G23" s="372"/>
      <c r="H23" s="333" t="str">
        <f>IF(入力!C8="","",入力!C8&amp;"　"&amp;入力!E8)</f>
        <v>高橋　良次</v>
      </c>
      <c r="I23" s="334"/>
      <c r="J23" s="334"/>
      <c r="K23" s="334"/>
      <c r="L23" s="334"/>
      <c r="M23" s="334"/>
      <c r="N23" s="334"/>
      <c r="O23" s="334"/>
      <c r="P23" s="334"/>
      <c r="Q23" s="335"/>
      <c r="R23" s="321"/>
      <c r="S23" s="321"/>
      <c r="T23" s="373"/>
      <c r="U23" s="374"/>
      <c r="V23" s="375"/>
      <c r="W23" s="336"/>
      <c r="X23" s="336"/>
      <c r="Y23" s="336"/>
      <c r="Z23" s="346" t="str">
        <f>IF(入力!P8="","",入力!P8)</f>
        <v>千葉県南房総市合戸７９３</v>
      </c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347"/>
      <c r="AL23" s="347"/>
      <c r="AM23" s="347"/>
      <c r="AN23" s="347"/>
      <c r="AO23" s="347"/>
      <c r="AP23" s="347"/>
      <c r="AQ23" s="347"/>
      <c r="AR23" s="347"/>
      <c r="AS23" s="347"/>
      <c r="AT23" s="348"/>
      <c r="AU23" s="321"/>
      <c r="AV23" s="321"/>
      <c r="AW23" s="321"/>
      <c r="AX23" s="349" t="str">
        <f>IF(入力!AK8="","",入力!AK8)</f>
        <v>57</v>
      </c>
      <c r="AY23" s="321"/>
      <c r="AZ23" s="321"/>
      <c r="BA23" s="321"/>
      <c r="BB23" s="19" t="s">
        <v>76</v>
      </c>
      <c r="BC23" s="321" t="str">
        <f>IF(入力!AP8="","",入力!AP8)</f>
        <v>4850</v>
      </c>
      <c r="BD23" s="321"/>
      <c r="BE23" s="321"/>
      <c r="BF23" s="345"/>
    </row>
    <row r="24" spans="3:58" ht="12" customHeight="1">
      <c r="C24" s="368" t="s">
        <v>77</v>
      </c>
      <c r="D24" s="369"/>
      <c r="E24" s="369"/>
      <c r="F24" s="369"/>
      <c r="G24" s="370"/>
      <c r="H24" s="365" t="str">
        <f>IF(入力!C9="","",入力!C9&amp;"　"&amp;入力!E9)</f>
        <v>スズキ　トミオ</v>
      </c>
      <c r="I24" s="325"/>
      <c r="J24" s="325"/>
      <c r="K24" s="325"/>
      <c r="L24" s="325"/>
      <c r="M24" s="325"/>
      <c r="N24" s="325"/>
      <c r="O24" s="325"/>
      <c r="P24" s="325"/>
      <c r="Q24" s="338"/>
      <c r="R24" s="326" t="s">
        <v>45</v>
      </c>
      <c r="S24" s="325"/>
      <c r="T24" s="339">
        <f>IF(入力!AT9="","",入力!AT9)</f>
        <v>49</v>
      </c>
      <c r="U24" s="340"/>
      <c r="V24" s="341"/>
      <c r="W24" s="326" t="s">
        <v>46</v>
      </c>
      <c r="X24" s="326"/>
      <c r="Y24" s="326"/>
      <c r="Z24" s="14" t="s">
        <v>72</v>
      </c>
      <c r="AA24" s="15"/>
      <c r="AB24" s="325" t="str">
        <f>IF(入力!R9="","",入力!R9)</f>
        <v>294</v>
      </c>
      <c r="AC24" s="325"/>
      <c r="AD24" s="325"/>
      <c r="AE24" s="325"/>
      <c r="AF24" s="16" t="s">
        <v>73</v>
      </c>
      <c r="AG24" s="325" t="str">
        <f>IF(入力!W9="","",入力!W9)</f>
        <v>0825</v>
      </c>
      <c r="AH24" s="325"/>
      <c r="AI24" s="325"/>
      <c r="AJ24" s="325"/>
      <c r="AK24" s="325"/>
      <c r="AL24" s="325"/>
      <c r="AM24" s="325"/>
      <c r="AN24" s="325"/>
      <c r="AO24" s="325"/>
      <c r="AP24" s="325"/>
      <c r="AQ24" s="325"/>
      <c r="AR24" s="325"/>
      <c r="AS24" s="325"/>
      <c r="AT24" s="338"/>
      <c r="AU24" s="326" t="s">
        <v>47</v>
      </c>
      <c r="AV24" s="325"/>
      <c r="AW24" s="325"/>
      <c r="AX24" s="17" t="s">
        <v>74</v>
      </c>
      <c r="AY24" s="325" t="str">
        <f>IF(入力!AL9="","",入力!AL9)</f>
        <v>0470</v>
      </c>
      <c r="AZ24" s="325"/>
      <c r="BA24" s="325"/>
      <c r="BB24" s="325"/>
      <c r="BC24" s="325"/>
      <c r="BD24" s="325"/>
      <c r="BE24" s="325"/>
      <c r="BF24" s="18" t="s">
        <v>75</v>
      </c>
    </row>
    <row r="25" spans="3:58" ht="19.5" customHeight="1">
      <c r="C25" s="371" t="s">
        <v>78</v>
      </c>
      <c r="D25" s="321"/>
      <c r="E25" s="321"/>
      <c r="F25" s="321"/>
      <c r="G25" s="372"/>
      <c r="H25" s="333" t="str">
        <f>IF(入力!C10="","",入力!C10&amp;"　"&amp;入力!E10)</f>
        <v>鈴木　富夫</v>
      </c>
      <c r="I25" s="334"/>
      <c r="J25" s="334"/>
      <c r="K25" s="334"/>
      <c r="L25" s="334"/>
      <c r="M25" s="334"/>
      <c r="N25" s="334"/>
      <c r="O25" s="334"/>
      <c r="P25" s="334"/>
      <c r="Q25" s="335"/>
      <c r="R25" s="321"/>
      <c r="S25" s="321"/>
      <c r="T25" s="373"/>
      <c r="U25" s="374"/>
      <c r="V25" s="375"/>
      <c r="W25" s="336"/>
      <c r="X25" s="336"/>
      <c r="Y25" s="336"/>
      <c r="Z25" s="346" t="str">
        <f>IF(入力!P10="","",入力!P10)</f>
        <v>千葉県南房総市上堀１０１９</v>
      </c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347"/>
      <c r="AL25" s="347"/>
      <c r="AM25" s="347"/>
      <c r="AN25" s="347"/>
      <c r="AO25" s="347"/>
      <c r="AP25" s="347"/>
      <c r="AQ25" s="347"/>
      <c r="AR25" s="347"/>
      <c r="AS25" s="347"/>
      <c r="AT25" s="348"/>
      <c r="AU25" s="321"/>
      <c r="AV25" s="321"/>
      <c r="AW25" s="321"/>
      <c r="AX25" s="349" t="str">
        <f>IF(入力!AK10="","",入力!AK10)</f>
        <v>36</v>
      </c>
      <c r="AY25" s="321"/>
      <c r="AZ25" s="321"/>
      <c r="BA25" s="321"/>
      <c r="BB25" s="19" t="s">
        <v>76</v>
      </c>
      <c r="BC25" s="321" t="str">
        <f>IF(入力!AP10="","",入力!AP10)</f>
        <v>4353</v>
      </c>
      <c r="BD25" s="321"/>
      <c r="BE25" s="321"/>
      <c r="BF25" s="345"/>
    </row>
    <row r="26" spans="3:58" ht="12" customHeight="1">
      <c r="C26" s="368" t="s">
        <v>71</v>
      </c>
      <c r="D26" s="369"/>
      <c r="E26" s="369"/>
      <c r="F26" s="369"/>
      <c r="G26" s="370"/>
      <c r="H26" s="365" t="str">
        <f>IF(入力!C11="","",入力!C11&amp;"　"&amp;入力!E11)</f>
        <v>スズキ　カズミ</v>
      </c>
      <c r="I26" s="325"/>
      <c r="J26" s="325"/>
      <c r="K26" s="325"/>
      <c r="L26" s="325"/>
      <c r="M26" s="325"/>
      <c r="N26" s="325"/>
      <c r="O26" s="325"/>
      <c r="P26" s="325"/>
      <c r="Q26" s="338"/>
      <c r="R26" s="326" t="s">
        <v>45</v>
      </c>
      <c r="S26" s="325"/>
      <c r="T26" s="339">
        <f>IF(入力!AT11="","",入力!AT11)</f>
        <v>49</v>
      </c>
      <c r="U26" s="340"/>
      <c r="V26" s="341"/>
      <c r="W26" s="326" t="s">
        <v>46</v>
      </c>
      <c r="X26" s="326"/>
      <c r="Y26" s="326"/>
      <c r="Z26" s="14" t="s">
        <v>72</v>
      </c>
      <c r="AA26" s="15"/>
      <c r="AB26" s="325" t="str">
        <f>IF(入力!R11="","",入力!R11)</f>
        <v>299</v>
      </c>
      <c r="AC26" s="325"/>
      <c r="AD26" s="325"/>
      <c r="AE26" s="325"/>
      <c r="AF26" s="16" t="s">
        <v>73</v>
      </c>
      <c r="AG26" s="325" t="str">
        <f>IF(入力!W11="","",入力!W11)</f>
        <v>2225</v>
      </c>
      <c r="AH26" s="325"/>
      <c r="AI26" s="325"/>
      <c r="AJ26" s="325"/>
      <c r="AK26" s="325"/>
      <c r="AL26" s="325"/>
      <c r="AM26" s="325"/>
      <c r="AN26" s="325"/>
      <c r="AO26" s="325"/>
      <c r="AP26" s="325"/>
      <c r="AQ26" s="325"/>
      <c r="AR26" s="325"/>
      <c r="AS26" s="325"/>
      <c r="AT26" s="338"/>
      <c r="AU26" s="326" t="s">
        <v>47</v>
      </c>
      <c r="AV26" s="325"/>
      <c r="AW26" s="325"/>
      <c r="AX26" s="17" t="s">
        <v>74</v>
      </c>
      <c r="AY26" s="325" t="str">
        <f>IF(入力!AL11="","",入力!AL11)</f>
        <v>0470</v>
      </c>
      <c r="AZ26" s="325"/>
      <c r="BA26" s="325"/>
      <c r="BB26" s="325"/>
      <c r="BC26" s="325"/>
      <c r="BD26" s="325"/>
      <c r="BE26" s="325"/>
      <c r="BF26" s="18" t="s">
        <v>75</v>
      </c>
    </row>
    <row r="27" spans="3:58" ht="19.5" customHeight="1">
      <c r="C27" s="371" t="s">
        <v>79</v>
      </c>
      <c r="D27" s="321"/>
      <c r="E27" s="321"/>
      <c r="F27" s="321"/>
      <c r="G27" s="372"/>
      <c r="H27" s="333" t="str">
        <f>IF(入力!C12="","",入力!C12&amp;"　"&amp;入力!E12)</f>
        <v>鈴木　和美</v>
      </c>
      <c r="I27" s="334"/>
      <c r="J27" s="334"/>
      <c r="K27" s="334"/>
      <c r="L27" s="334"/>
      <c r="M27" s="334"/>
      <c r="N27" s="334"/>
      <c r="O27" s="334"/>
      <c r="P27" s="334"/>
      <c r="Q27" s="335"/>
      <c r="R27" s="321"/>
      <c r="S27" s="321"/>
      <c r="T27" s="373"/>
      <c r="U27" s="374"/>
      <c r="V27" s="375"/>
      <c r="W27" s="336"/>
      <c r="X27" s="336"/>
      <c r="Y27" s="336"/>
      <c r="Z27" s="346" t="str">
        <f>IF(入力!P12="","",入力!P12)</f>
        <v>千葉県南房総市高崎１２９３－３２</v>
      </c>
      <c r="AA27" s="347"/>
      <c r="AB27" s="347"/>
      <c r="AC27" s="347"/>
      <c r="AD27" s="347"/>
      <c r="AE27" s="347"/>
      <c r="AF27" s="347"/>
      <c r="AG27" s="347"/>
      <c r="AH27" s="347"/>
      <c r="AI27" s="347"/>
      <c r="AJ27" s="347"/>
      <c r="AK27" s="347"/>
      <c r="AL27" s="347"/>
      <c r="AM27" s="347"/>
      <c r="AN27" s="347"/>
      <c r="AO27" s="347"/>
      <c r="AP27" s="347"/>
      <c r="AQ27" s="347"/>
      <c r="AR27" s="347"/>
      <c r="AS27" s="347"/>
      <c r="AT27" s="348"/>
      <c r="AU27" s="321"/>
      <c r="AV27" s="321"/>
      <c r="AW27" s="321"/>
      <c r="AX27" s="349" t="str">
        <f>IF(入力!AK12="","",入力!AK12)</f>
        <v>57</v>
      </c>
      <c r="AY27" s="321"/>
      <c r="AZ27" s="321"/>
      <c r="BA27" s="321"/>
      <c r="BB27" s="19" t="s">
        <v>76</v>
      </c>
      <c r="BC27" s="321" t="str">
        <f>IF(入力!AP12="","",入力!AP12)</f>
        <v>3164</v>
      </c>
      <c r="BD27" s="321"/>
      <c r="BE27" s="321"/>
      <c r="BF27" s="345"/>
    </row>
    <row r="28" spans="3:58" ht="12" customHeight="1">
      <c r="C28" s="368" t="s">
        <v>71</v>
      </c>
      <c r="D28" s="369"/>
      <c r="E28" s="369"/>
      <c r="F28" s="369"/>
      <c r="G28" s="370"/>
      <c r="H28" s="365" t="str">
        <f>IF(入力!C15="","",入力!C15&amp;"　"&amp;入力!E15)</f>
        <v>タカハシ　リョウジ</v>
      </c>
      <c r="I28" s="325"/>
      <c r="J28" s="325"/>
      <c r="K28" s="325"/>
      <c r="L28" s="325"/>
      <c r="M28" s="325"/>
      <c r="N28" s="325"/>
      <c r="O28" s="325"/>
      <c r="P28" s="325"/>
      <c r="Q28" s="338"/>
      <c r="R28" s="326" t="s">
        <v>45</v>
      </c>
      <c r="S28" s="325"/>
      <c r="T28" s="339">
        <f>IF(入力!AT15="","",入力!AT15)</f>
        <v>51</v>
      </c>
      <c r="U28" s="340"/>
      <c r="V28" s="341"/>
      <c r="W28" s="326" t="s">
        <v>46</v>
      </c>
      <c r="X28" s="326"/>
      <c r="Y28" s="326"/>
      <c r="Z28" s="14" t="s">
        <v>72</v>
      </c>
      <c r="AA28" s="15"/>
      <c r="AB28" s="325" t="str">
        <f>IF(入力!R15="","",入力!R15)</f>
        <v>299</v>
      </c>
      <c r="AC28" s="325"/>
      <c r="AD28" s="325"/>
      <c r="AE28" s="325"/>
      <c r="AF28" s="16" t="s">
        <v>73</v>
      </c>
      <c r="AG28" s="325" t="str">
        <f>IF(入力!W15="","",入力!W15)</f>
        <v>2221</v>
      </c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38"/>
      <c r="AU28" s="326" t="s">
        <v>47</v>
      </c>
      <c r="AV28" s="325"/>
      <c r="AW28" s="325"/>
      <c r="AX28" s="17" t="s">
        <v>74</v>
      </c>
      <c r="AY28" s="325" t="str">
        <f>IF(入力!AL15="","",入力!AL15)</f>
        <v>0470</v>
      </c>
      <c r="AZ28" s="325"/>
      <c r="BA28" s="325"/>
      <c r="BB28" s="325"/>
      <c r="BC28" s="325"/>
      <c r="BD28" s="325"/>
      <c r="BE28" s="325"/>
      <c r="BF28" s="18" t="s">
        <v>75</v>
      </c>
    </row>
    <row r="29" spans="3:58" ht="19.5" customHeight="1" thickBot="1">
      <c r="C29" s="366" t="s">
        <v>49</v>
      </c>
      <c r="D29" s="327"/>
      <c r="E29" s="327"/>
      <c r="F29" s="327"/>
      <c r="G29" s="367"/>
      <c r="H29" s="350" t="str">
        <f>IF(入力!C16="","",入力!C16&amp;"　"&amp;入力!E16)</f>
        <v>高橋　良次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27"/>
      <c r="S29" s="327"/>
      <c r="T29" s="342"/>
      <c r="U29" s="343"/>
      <c r="V29" s="344"/>
      <c r="W29" s="337"/>
      <c r="X29" s="337"/>
      <c r="Y29" s="337"/>
      <c r="Z29" s="328" t="str">
        <f>IF(入力!P16="","",入力!P16)</f>
        <v>千葉県南房総市合戸７９３</v>
      </c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30"/>
      <c r="AU29" s="327"/>
      <c r="AV29" s="327"/>
      <c r="AW29" s="327"/>
      <c r="AX29" s="331" t="str">
        <f>IF(入力!AK16="","",入力!AK16)</f>
        <v>57</v>
      </c>
      <c r="AY29" s="327"/>
      <c r="AZ29" s="327"/>
      <c r="BA29" s="327"/>
      <c r="BB29" s="73" t="s">
        <v>76</v>
      </c>
      <c r="BC29" s="327" t="str">
        <f>IF(入力!AP16="","",入力!AP16)</f>
        <v>4850</v>
      </c>
      <c r="BD29" s="327"/>
      <c r="BE29" s="327"/>
      <c r="BF29" s="33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2" t="s">
        <v>52</v>
      </c>
      <c r="D33" s="323"/>
      <c r="E33" s="323"/>
      <c r="F33" s="323" t="s">
        <v>53</v>
      </c>
      <c r="G33" s="323"/>
      <c r="H33" s="323"/>
      <c r="I33" s="323"/>
      <c r="J33" s="323"/>
      <c r="K33" s="323"/>
      <c r="L33" s="323"/>
      <c r="M33" s="323"/>
      <c r="N33" s="323"/>
      <c r="O33" s="323"/>
      <c r="P33" s="323"/>
      <c r="Q33" s="323" t="s">
        <v>54</v>
      </c>
      <c r="R33" s="323"/>
      <c r="S33" s="323"/>
      <c r="T33" s="323" t="s">
        <v>55</v>
      </c>
      <c r="U33" s="323"/>
      <c r="V33" s="323"/>
      <c r="W33" s="323"/>
      <c r="X33" s="323"/>
      <c r="Y33" s="323"/>
      <c r="Z33" s="323"/>
      <c r="AA33" s="323"/>
      <c r="AB33" s="323"/>
      <c r="AC33" s="323"/>
      <c r="AD33" s="323"/>
      <c r="AE33" s="323"/>
      <c r="AF33" s="323"/>
      <c r="AG33" s="323"/>
      <c r="AH33" s="323"/>
      <c r="AI33" s="323"/>
      <c r="AJ33" s="323" t="s">
        <v>56</v>
      </c>
      <c r="AK33" s="323"/>
      <c r="AL33" s="323"/>
      <c r="AM33" s="323"/>
      <c r="AN33" s="323"/>
      <c r="AO33" s="323"/>
      <c r="AP33" s="323"/>
      <c r="AQ33" s="323"/>
      <c r="AR33" s="323"/>
      <c r="AS33" s="323"/>
      <c r="AT33" s="323"/>
      <c r="AU33" s="323"/>
      <c r="AV33" s="323"/>
      <c r="AW33" s="323"/>
      <c r="AX33" s="323"/>
      <c r="AY33" s="323"/>
      <c r="AZ33" s="323" t="s">
        <v>57</v>
      </c>
      <c r="BA33" s="323"/>
      <c r="BB33" s="323"/>
      <c r="BC33" s="323"/>
      <c r="BD33" s="323"/>
      <c r="BE33" s="323"/>
      <c r="BF33" s="324"/>
    </row>
    <row r="34" spans="3:58" ht="15" customHeight="1">
      <c r="C34" s="281" t="str">
        <f>IF(入力!B25="","",入力!B25)</f>
        <v>①</v>
      </c>
      <c r="D34" s="282"/>
      <c r="E34" s="283"/>
      <c r="F34" s="287" t="str">
        <f>IF(入力!C26="","",入力!C25&amp;"　"&amp;入力!E25&amp;"
"&amp;入力!C26&amp;"　"&amp;入力!E26)</f>
        <v>ヒロタ　ハナ
廣田　はな</v>
      </c>
      <c r="G34" s="288"/>
      <c r="H34" s="288"/>
      <c r="I34" s="288"/>
      <c r="J34" s="288"/>
      <c r="K34" s="288"/>
      <c r="L34" s="288"/>
      <c r="M34" s="288"/>
      <c r="N34" s="288"/>
      <c r="O34" s="288"/>
      <c r="P34" s="289"/>
      <c r="Q34" s="293">
        <f>IF(入力!G25="","",入力!G25)</f>
        <v>6</v>
      </c>
      <c r="R34" s="294"/>
      <c r="S34" s="295"/>
      <c r="T34" s="299" t="str">
        <f>IF(入力!I25="","",入力!I25)</f>
        <v>富山小学校</v>
      </c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1"/>
      <c r="AJ34" s="293">
        <f>IF(入力!M25="","",入力!M25)</f>
        <v>514716015</v>
      </c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5"/>
      <c r="AZ34" s="293">
        <f>IF(入力!P25="","",入力!P25)</f>
        <v>155</v>
      </c>
      <c r="BA34" s="294"/>
      <c r="BB34" s="294"/>
      <c r="BC34" s="294"/>
      <c r="BD34" s="294"/>
      <c r="BE34" s="294"/>
      <c r="BF34" s="305"/>
    </row>
    <row r="35" spans="3:58" ht="15" customHeight="1">
      <c r="C35" s="307"/>
      <c r="D35" s="308"/>
      <c r="E35" s="309"/>
      <c r="F35" s="310"/>
      <c r="G35" s="311"/>
      <c r="H35" s="311"/>
      <c r="I35" s="311"/>
      <c r="J35" s="311"/>
      <c r="K35" s="311"/>
      <c r="L35" s="311"/>
      <c r="M35" s="311"/>
      <c r="N35" s="311"/>
      <c r="O35" s="311"/>
      <c r="P35" s="312"/>
      <c r="Q35" s="313"/>
      <c r="R35" s="314"/>
      <c r="S35" s="315"/>
      <c r="T35" s="316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8"/>
      <c r="AJ35" s="313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5"/>
      <c r="AZ35" s="313"/>
      <c r="BA35" s="314"/>
      <c r="BB35" s="314"/>
      <c r="BC35" s="314"/>
      <c r="BD35" s="314"/>
      <c r="BE35" s="314"/>
      <c r="BF35" s="319"/>
    </row>
    <row r="36" spans="3:58" ht="15" customHeight="1">
      <c r="C36" s="281">
        <f>IF(入力!B27="","",入力!B27)</f>
        <v>2</v>
      </c>
      <c r="D36" s="282"/>
      <c r="E36" s="283"/>
      <c r="F36" s="287" t="str">
        <f>IF(入力!C28="","",入力!C27&amp;"　"&amp;入力!E27&amp;"
"&amp;入力!C28&amp;"　"&amp;入力!E28)</f>
        <v>ハラ　マリエ
原　茉梨瑛</v>
      </c>
      <c r="G36" s="288"/>
      <c r="H36" s="288"/>
      <c r="I36" s="288"/>
      <c r="J36" s="288"/>
      <c r="K36" s="288"/>
      <c r="L36" s="288"/>
      <c r="M36" s="288"/>
      <c r="N36" s="288"/>
      <c r="O36" s="288"/>
      <c r="P36" s="289"/>
      <c r="Q36" s="293">
        <f>IF(入力!G27="","",入力!G27)</f>
        <v>6</v>
      </c>
      <c r="R36" s="294"/>
      <c r="S36" s="295"/>
      <c r="T36" s="299" t="str">
        <f>IF(入力!I27="","",入力!I27)</f>
        <v>富山小学校</v>
      </c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1"/>
      <c r="AJ36" s="293">
        <f>IF(入力!M27="","",入力!M27)</f>
        <v>513615268</v>
      </c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5"/>
      <c r="AZ36" s="293">
        <f>IF(入力!P27="","",入力!P27)</f>
        <v>158</v>
      </c>
      <c r="BA36" s="294"/>
      <c r="BB36" s="294"/>
      <c r="BC36" s="294"/>
      <c r="BD36" s="294"/>
      <c r="BE36" s="294"/>
      <c r="BF36" s="305"/>
    </row>
    <row r="37" spans="3:58" ht="15" customHeight="1">
      <c r="C37" s="307"/>
      <c r="D37" s="308"/>
      <c r="E37" s="309"/>
      <c r="F37" s="310"/>
      <c r="G37" s="311"/>
      <c r="H37" s="311"/>
      <c r="I37" s="311"/>
      <c r="J37" s="311"/>
      <c r="K37" s="311"/>
      <c r="L37" s="311"/>
      <c r="M37" s="311"/>
      <c r="N37" s="311"/>
      <c r="O37" s="311"/>
      <c r="P37" s="312"/>
      <c r="Q37" s="313"/>
      <c r="R37" s="314"/>
      <c r="S37" s="315"/>
      <c r="T37" s="316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8"/>
      <c r="AJ37" s="313"/>
      <c r="AK37" s="314"/>
      <c r="AL37" s="314"/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4"/>
      <c r="AY37" s="315"/>
      <c r="AZ37" s="313"/>
      <c r="BA37" s="314"/>
      <c r="BB37" s="314"/>
      <c r="BC37" s="314"/>
      <c r="BD37" s="314"/>
      <c r="BE37" s="314"/>
      <c r="BF37" s="319"/>
    </row>
    <row r="38" spans="3:58" ht="15" customHeight="1">
      <c r="C38" s="281">
        <f>IF(入力!B29="","",入力!B29)</f>
        <v>3</v>
      </c>
      <c r="D38" s="282"/>
      <c r="E38" s="283"/>
      <c r="F38" s="287" t="str">
        <f>IF(入力!C30="","",入力!C29&amp;"　"&amp;入力!E29&amp;"
"&amp;入力!C30&amp;"　"&amp;入力!E30)</f>
        <v>カワナ　ルナ
川名　琉愛</v>
      </c>
      <c r="G38" s="288"/>
      <c r="H38" s="288"/>
      <c r="I38" s="288"/>
      <c r="J38" s="288"/>
      <c r="K38" s="288"/>
      <c r="L38" s="288"/>
      <c r="M38" s="288"/>
      <c r="N38" s="288"/>
      <c r="O38" s="288"/>
      <c r="P38" s="289"/>
      <c r="Q38" s="293">
        <f>IF(入力!G29="","",入力!G29)</f>
        <v>6</v>
      </c>
      <c r="R38" s="294"/>
      <c r="S38" s="295"/>
      <c r="T38" s="299" t="str">
        <f>IF(入力!I29="","",入力!I29)</f>
        <v>富山小学校</v>
      </c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1"/>
      <c r="AJ38" s="293">
        <f>IF(入力!M29="","",入力!M29)</f>
        <v>516672387</v>
      </c>
      <c r="AK38" s="294"/>
      <c r="AL38" s="294"/>
      <c r="AM38" s="294"/>
      <c r="AN38" s="294"/>
      <c r="AO38" s="294"/>
      <c r="AP38" s="294"/>
      <c r="AQ38" s="294"/>
      <c r="AR38" s="294"/>
      <c r="AS38" s="294"/>
      <c r="AT38" s="294"/>
      <c r="AU38" s="294"/>
      <c r="AV38" s="294"/>
      <c r="AW38" s="294"/>
      <c r="AX38" s="294"/>
      <c r="AY38" s="295"/>
      <c r="AZ38" s="293">
        <f>IF(入力!P29="","",入力!P29)</f>
        <v>150</v>
      </c>
      <c r="BA38" s="294"/>
      <c r="BB38" s="294"/>
      <c r="BC38" s="294"/>
      <c r="BD38" s="294"/>
      <c r="BE38" s="294"/>
      <c r="BF38" s="305"/>
    </row>
    <row r="39" spans="3:58" ht="15" customHeight="1">
      <c r="C39" s="307"/>
      <c r="D39" s="308"/>
      <c r="E39" s="309"/>
      <c r="F39" s="310"/>
      <c r="G39" s="311"/>
      <c r="H39" s="311"/>
      <c r="I39" s="311"/>
      <c r="J39" s="311"/>
      <c r="K39" s="311"/>
      <c r="L39" s="311"/>
      <c r="M39" s="311"/>
      <c r="N39" s="311"/>
      <c r="O39" s="311"/>
      <c r="P39" s="312"/>
      <c r="Q39" s="313"/>
      <c r="R39" s="314"/>
      <c r="S39" s="315"/>
      <c r="T39" s="316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8"/>
      <c r="AJ39" s="313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5"/>
      <c r="AZ39" s="313"/>
      <c r="BA39" s="314"/>
      <c r="BB39" s="314"/>
      <c r="BC39" s="314"/>
      <c r="BD39" s="314"/>
      <c r="BE39" s="314"/>
      <c r="BF39" s="319"/>
    </row>
    <row r="40" spans="3:58" ht="15" customHeight="1">
      <c r="C40" s="281">
        <f>IF(入力!B31="","",入力!B31)</f>
        <v>4</v>
      </c>
      <c r="D40" s="282"/>
      <c r="E40" s="283"/>
      <c r="F40" s="287" t="str">
        <f>IF(入力!C32="","",入力!C31&amp;"　"&amp;入力!E31&amp;"
"&amp;入力!C32&amp;"　"&amp;入力!E32)</f>
        <v>アオキ　マナミ
青木　愛実</v>
      </c>
      <c r="G40" s="288"/>
      <c r="H40" s="288"/>
      <c r="I40" s="288"/>
      <c r="J40" s="288"/>
      <c r="K40" s="288"/>
      <c r="L40" s="288"/>
      <c r="M40" s="288"/>
      <c r="N40" s="288"/>
      <c r="O40" s="288"/>
      <c r="P40" s="289"/>
      <c r="Q40" s="293">
        <f>IF(入力!G31="","",入力!G31)</f>
        <v>5</v>
      </c>
      <c r="R40" s="294"/>
      <c r="S40" s="295"/>
      <c r="T40" s="299" t="str">
        <f>IF(入力!I31="","",入力!I31)</f>
        <v>富山小学校</v>
      </c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1"/>
      <c r="AJ40" s="293">
        <f>IF(入力!M31="","",入力!M31)</f>
        <v>513615305</v>
      </c>
      <c r="AK40" s="294"/>
      <c r="AL40" s="294"/>
      <c r="AM40" s="294"/>
      <c r="AN40" s="294"/>
      <c r="AO40" s="294"/>
      <c r="AP40" s="294"/>
      <c r="AQ40" s="294"/>
      <c r="AR40" s="294"/>
      <c r="AS40" s="294"/>
      <c r="AT40" s="294"/>
      <c r="AU40" s="294"/>
      <c r="AV40" s="294"/>
      <c r="AW40" s="294"/>
      <c r="AX40" s="294"/>
      <c r="AY40" s="295"/>
      <c r="AZ40" s="293">
        <f>IF(入力!P31="","",入力!P31)</f>
        <v>153</v>
      </c>
      <c r="BA40" s="294"/>
      <c r="BB40" s="294"/>
      <c r="BC40" s="294"/>
      <c r="BD40" s="294"/>
      <c r="BE40" s="294"/>
      <c r="BF40" s="305"/>
    </row>
    <row r="41" spans="3:58" ht="15" customHeight="1">
      <c r="C41" s="307"/>
      <c r="D41" s="308"/>
      <c r="E41" s="309"/>
      <c r="F41" s="310"/>
      <c r="G41" s="311"/>
      <c r="H41" s="311"/>
      <c r="I41" s="311"/>
      <c r="J41" s="311"/>
      <c r="K41" s="311"/>
      <c r="L41" s="311"/>
      <c r="M41" s="311"/>
      <c r="N41" s="311"/>
      <c r="O41" s="311"/>
      <c r="P41" s="312"/>
      <c r="Q41" s="313"/>
      <c r="R41" s="314"/>
      <c r="S41" s="315"/>
      <c r="T41" s="316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8"/>
      <c r="AJ41" s="313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5"/>
      <c r="AZ41" s="313"/>
      <c r="BA41" s="314"/>
      <c r="BB41" s="314"/>
      <c r="BC41" s="314"/>
      <c r="BD41" s="314"/>
      <c r="BE41" s="314"/>
      <c r="BF41" s="319"/>
    </row>
    <row r="42" spans="3:58" ht="15" customHeight="1">
      <c r="C42" s="281">
        <f>IF(入力!B33="","",入力!B33)</f>
        <v>5</v>
      </c>
      <c r="D42" s="282"/>
      <c r="E42" s="283"/>
      <c r="F42" s="287" t="str">
        <f>IF(入力!C34="","",入力!C33&amp;"　"&amp;入力!E33&amp;"
"&amp;入力!C34&amp;"　"&amp;入力!E34)</f>
        <v>カザアナ　レイ
風穴　玲衣</v>
      </c>
      <c r="G42" s="288"/>
      <c r="H42" s="288"/>
      <c r="I42" s="288"/>
      <c r="J42" s="288"/>
      <c r="K42" s="288"/>
      <c r="L42" s="288"/>
      <c r="M42" s="288"/>
      <c r="N42" s="288"/>
      <c r="O42" s="288"/>
      <c r="P42" s="289"/>
      <c r="Q42" s="293">
        <f>IF(入力!G33="","",入力!G33)</f>
        <v>5</v>
      </c>
      <c r="R42" s="294"/>
      <c r="S42" s="295"/>
      <c r="T42" s="299" t="str">
        <f>IF(入力!I33="","",入力!I33)</f>
        <v>富山小学校</v>
      </c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1"/>
      <c r="AJ42" s="293">
        <f>IF(入力!M33="","",入力!M33)</f>
        <v>516672407</v>
      </c>
      <c r="AK42" s="294"/>
      <c r="AL42" s="294"/>
      <c r="AM42" s="294"/>
      <c r="AN42" s="294"/>
      <c r="AO42" s="294"/>
      <c r="AP42" s="294"/>
      <c r="AQ42" s="294"/>
      <c r="AR42" s="294"/>
      <c r="AS42" s="294"/>
      <c r="AT42" s="294"/>
      <c r="AU42" s="294"/>
      <c r="AV42" s="294"/>
      <c r="AW42" s="294"/>
      <c r="AX42" s="294"/>
      <c r="AY42" s="295"/>
      <c r="AZ42" s="293">
        <f>IF(入力!P33="","",入力!P33)</f>
        <v>140</v>
      </c>
      <c r="BA42" s="294"/>
      <c r="BB42" s="294"/>
      <c r="BC42" s="294"/>
      <c r="BD42" s="294"/>
      <c r="BE42" s="294"/>
      <c r="BF42" s="305"/>
    </row>
    <row r="43" spans="3:58" ht="15" customHeight="1">
      <c r="C43" s="307"/>
      <c r="D43" s="308"/>
      <c r="E43" s="309"/>
      <c r="F43" s="310"/>
      <c r="G43" s="311"/>
      <c r="H43" s="311"/>
      <c r="I43" s="311"/>
      <c r="J43" s="311"/>
      <c r="K43" s="311"/>
      <c r="L43" s="311"/>
      <c r="M43" s="311"/>
      <c r="N43" s="311"/>
      <c r="O43" s="311"/>
      <c r="P43" s="312"/>
      <c r="Q43" s="313"/>
      <c r="R43" s="314"/>
      <c r="S43" s="315"/>
      <c r="T43" s="316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8"/>
      <c r="AJ43" s="313"/>
      <c r="AK43" s="314"/>
      <c r="AL43" s="314"/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4"/>
      <c r="AY43" s="315"/>
      <c r="AZ43" s="313"/>
      <c r="BA43" s="314"/>
      <c r="BB43" s="314"/>
      <c r="BC43" s="314"/>
      <c r="BD43" s="314"/>
      <c r="BE43" s="314"/>
      <c r="BF43" s="319"/>
    </row>
    <row r="44" spans="3:58" ht="15" customHeight="1">
      <c r="C44" s="281">
        <f>IF(入力!B35="","",入力!B35)</f>
        <v>6</v>
      </c>
      <c r="D44" s="282"/>
      <c r="E44" s="283"/>
      <c r="F44" s="287" t="str">
        <f>IF(入力!C36="","",入力!C35&amp;"　"&amp;入力!E35&amp;"
"&amp;入力!C36&amp;"　"&amp;入力!E36)</f>
        <v>ヨシノ　ニイナ
吉野　新奈</v>
      </c>
      <c r="G44" s="288"/>
      <c r="H44" s="288"/>
      <c r="I44" s="288"/>
      <c r="J44" s="288"/>
      <c r="K44" s="288"/>
      <c r="L44" s="288"/>
      <c r="M44" s="288"/>
      <c r="N44" s="288"/>
      <c r="O44" s="288"/>
      <c r="P44" s="289"/>
      <c r="Q44" s="293">
        <f>IF(入力!G35="","",入力!G35)</f>
        <v>5</v>
      </c>
      <c r="R44" s="294"/>
      <c r="S44" s="295"/>
      <c r="T44" s="299" t="str">
        <f>IF(入力!I35="","",入力!I35)</f>
        <v>富山小学校</v>
      </c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1"/>
      <c r="AJ44" s="293">
        <f>IF(入力!M35="","",入力!M35)</f>
        <v>516672399</v>
      </c>
      <c r="AK44" s="294"/>
      <c r="AL44" s="294"/>
      <c r="AM44" s="294"/>
      <c r="AN44" s="294"/>
      <c r="AO44" s="294"/>
      <c r="AP44" s="294"/>
      <c r="AQ44" s="294"/>
      <c r="AR44" s="294"/>
      <c r="AS44" s="294"/>
      <c r="AT44" s="294"/>
      <c r="AU44" s="294"/>
      <c r="AV44" s="294"/>
      <c r="AW44" s="294"/>
      <c r="AX44" s="294"/>
      <c r="AY44" s="295"/>
      <c r="AZ44" s="293">
        <f>IF(入力!P35="","",入力!P35)</f>
        <v>148</v>
      </c>
      <c r="BA44" s="294"/>
      <c r="BB44" s="294"/>
      <c r="BC44" s="294"/>
      <c r="BD44" s="294"/>
      <c r="BE44" s="294"/>
      <c r="BF44" s="305"/>
    </row>
    <row r="45" spans="3:58" ht="15" customHeight="1">
      <c r="C45" s="307"/>
      <c r="D45" s="308"/>
      <c r="E45" s="309"/>
      <c r="F45" s="310"/>
      <c r="G45" s="311"/>
      <c r="H45" s="311"/>
      <c r="I45" s="311"/>
      <c r="J45" s="311"/>
      <c r="K45" s="311"/>
      <c r="L45" s="311"/>
      <c r="M45" s="311"/>
      <c r="N45" s="311"/>
      <c r="O45" s="311"/>
      <c r="P45" s="312"/>
      <c r="Q45" s="313"/>
      <c r="R45" s="314"/>
      <c r="S45" s="315"/>
      <c r="T45" s="316"/>
      <c r="U45" s="317"/>
      <c r="V45" s="317"/>
      <c r="W45" s="317"/>
      <c r="X45" s="317"/>
      <c r="Y45" s="317"/>
      <c r="Z45" s="317"/>
      <c r="AA45" s="317"/>
      <c r="AB45" s="317"/>
      <c r="AC45" s="317"/>
      <c r="AD45" s="317"/>
      <c r="AE45" s="317"/>
      <c r="AF45" s="317"/>
      <c r="AG45" s="317"/>
      <c r="AH45" s="317"/>
      <c r="AI45" s="318"/>
      <c r="AJ45" s="313"/>
      <c r="AK45" s="314"/>
      <c r="AL45" s="314"/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4"/>
      <c r="AY45" s="315"/>
      <c r="AZ45" s="313"/>
      <c r="BA45" s="314"/>
      <c r="BB45" s="314"/>
      <c r="BC45" s="314"/>
      <c r="BD45" s="314"/>
      <c r="BE45" s="314"/>
      <c r="BF45" s="319"/>
    </row>
    <row r="46" spans="3:58" ht="15" customHeight="1">
      <c r="C46" s="281">
        <f>IF(入力!B37="","",入力!B37)</f>
        <v>7</v>
      </c>
      <c r="D46" s="282"/>
      <c r="E46" s="283"/>
      <c r="F46" s="287" t="str">
        <f>IF(入力!C38="","",入力!C37&amp;"　"&amp;入力!E37&amp;"
"&amp;入力!C38&amp;"　"&amp;入力!E38)</f>
        <v>カワナ　ナツミ
川名　夏海</v>
      </c>
      <c r="G46" s="288"/>
      <c r="H46" s="288"/>
      <c r="I46" s="288"/>
      <c r="J46" s="288"/>
      <c r="K46" s="288"/>
      <c r="L46" s="288"/>
      <c r="M46" s="288"/>
      <c r="N46" s="288"/>
      <c r="O46" s="288"/>
      <c r="P46" s="289"/>
      <c r="Q46" s="293">
        <f>IF(入力!G37="","",入力!G37)</f>
        <v>5</v>
      </c>
      <c r="R46" s="294"/>
      <c r="S46" s="295"/>
      <c r="T46" s="299" t="str">
        <f>IF(入力!I37="","",入力!I37)</f>
        <v>富山小学校</v>
      </c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1"/>
      <c r="AJ46" s="293">
        <f>IF(入力!M37="","",入力!M37)</f>
        <v>519203008</v>
      </c>
      <c r="AK46" s="294"/>
      <c r="AL46" s="294"/>
      <c r="AM46" s="294"/>
      <c r="AN46" s="294"/>
      <c r="AO46" s="294"/>
      <c r="AP46" s="294"/>
      <c r="AQ46" s="294"/>
      <c r="AR46" s="294"/>
      <c r="AS46" s="294"/>
      <c r="AT46" s="294"/>
      <c r="AU46" s="294"/>
      <c r="AV46" s="294"/>
      <c r="AW46" s="294"/>
      <c r="AX46" s="294"/>
      <c r="AY46" s="295"/>
      <c r="AZ46" s="293">
        <f>IF(入力!P37="","",入力!P37)</f>
        <v>150</v>
      </c>
      <c r="BA46" s="294"/>
      <c r="BB46" s="294"/>
      <c r="BC46" s="294"/>
      <c r="BD46" s="294"/>
      <c r="BE46" s="294"/>
      <c r="BF46" s="305"/>
    </row>
    <row r="47" spans="3:58" ht="15" customHeight="1">
      <c r="C47" s="307"/>
      <c r="D47" s="308"/>
      <c r="E47" s="309"/>
      <c r="F47" s="310"/>
      <c r="G47" s="311"/>
      <c r="H47" s="311"/>
      <c r="I47" s="311"/>
      <c r="J47" s="311"/>
      <c r="K47" s="311"/>
      <c r="L47" s="311"/>
      <c r="M47" s="311"/>
      <c r="N47" s="311"/>
      <c r="O47" s="311"/>
      <c r="P47" s="312"/>
      <c r="Q47" s="313"/>
      <c r="R47" s="314"/>
      <c r="S47" s="315"/>
      <c r="T47" s="316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8"/>
      <c r="AJ47" s="313"/>
      <c r="AK47" s="314"/>
      <c r="AL47" s="314"/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4"/>
      <c r="AY47" s="315"/>
      <c r="AZ47" s="313"/>
      <c r="BA47" s="314"/>
      <c r="BB47" s="314"/>
      <c r="BC47" s="314"/>
      <c r="BD47" s="314"/>
      <c r="BE47" s="314"/>
      <c r="BF47" s="319"/>
    </row>
    <row r="48" spans="3:58" ht="15" customHeight="1">
      <c r="C48" s="281">
        <f>IF(入力!B39="","",入力!B39)</f>
        <v>8</v>
      </c>
      <c r="D48" s="282"/>
      <c r="E48" s="283"/>
      <c r="F48" s="287" t="str">
        <f>IF(入力!C40="","",入力!C39&amp;"　"&amp;入力!E39&amp;"
"&amp;入力!C40&amp;"　"&amp;入力!E40)</f>
        <v>カワサキ　リホ
川崎　莉帆</v>
      </c>
      <c r="G48" s="288"/>
      <c r="H48" s="288"/>
      <c r="I48" s="288"/>
      <c r="J48" s="288"/>
      <c r="K48" s="288"/>
      <c r="L48" s="288"/>
      <c r="M48" s="288"/>
      <c r="N48" s="288"/>
      <c r="O48" s="288"/>
      <c r="P48" s="289"/>
      <c r="Q48" s="293">
        <f>IF(入力!G39="","",入力!G39)</f>
        <v>3</v>
      </c>
      <c r="R48" s="294"/>
      <c r="S48" s="295"/>
      <c r="T48" s="299" t="str">
        <f>IF(入力!I39="","",入力!I39)</f>
        <v>富山小学校</v>
      </c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1"/>
      <c r="AJ48" s="293">
        <f>IF(入力!M39="","",入力!M39)</f>
        <v>516672436</v>
      </c>
      <c r="AK48" s="294"/>
      <c r="AL48" s="294"/>
      <c r="AM48" s="294"/>
      <c r="AN48" s="294"/>
      <c r="AO48" s="294"/>
      <c r="AP48" s="294"/>
      <c r="AQ48" s="294"/>
      <c r="AR48" s="294"/>
      <c r="AS48" s="294"/>
      <c r="AT48" s="294"/>
      <c r="AU48" s="294"/>
      <c r="AV48" s="294"/>
      <c r="AW48" s="294"/>
      <c r="AX48" s="294"/>
      <c r="AY48" s="295"/>
      <c r="AZ48" s="293">
        <f>IF(入力!P39="","",入力!P39)</f>
        <v>135</v>
      </c>
      <c r="BA48" s="294"/>
      <c r="BB48" s="294"/>
      <c r="BC48" s="294"/>
      <c r="BD48" s="294"/>
      <c r="BE48" s="294"/>
      <c r="BF48" s="305"/>
    </row>
    <row r="49" spans="3:58" ht="15" customHeight="1">
      <c r="C49" s="307"/>
      <c r="D49" s="308"/>
      <c r="E49" s="309"/>
      <c r="F49" s="310"/>
      <c r="G49" s="311"/>
      <c r="H49" s="311"/>
      <c r="I49" s="311"/>
      <c r="J49" s="311"/>
      <c r="K49" s="311"/>
      <c r="L49" s="311"/>
      <c r="M49" s="311"/>
      <c r="N49" s="311"/>
      <c r="O49" s="311"/>
      <c r="P49" s="312"/>
      <c r="Q49" s="313"/>
      <c r="R49" s="314"/>
      <c r="S49" s="315"/>
      <c r="T49" s="316"/>
      <c r="U49" s="317"/>
      <c r="V49" s="317"/>
      <c r="W49" s="317"/>
      <c r="X49" s="317"/>
      <c r="Y49" s="317"/>
      <c r="Z49" s="317"/>
      <c r="AA49" s="317"/>
      <c r="AB49" s="317"/>
      <c r="AC49" s="317"/>
      <c r="AD49" s="317"/>
      <c r="AE49" s="317"/>
      <c r="AF49" s="317"/>
      <c r="AG49" s="317"/>
      <c r="AH49" s="317"/>
      <c r="AI49" s="318"/>
      <c r="AJ49" s="313"/>
      <c r="AK49" s="314"/>
      <c r="AL49" s="314"/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4"/>
      <c r="AY49" s="315"/>
      <c r="AZ49" s="313"/>
      <c r="BA49" s="314"/>
      <c r="BB49" s="314"/>
      <c r="BC49" s="314"/>
      <c r="BD49" s="314"/>
      <c r="BE49" s="314"/>
      <c r="BF49" s="319"/>
    </row>
    <row r="50" spans="3:58" ht="15" customHeight="1">
      <c r="C50" s="281">
        <f>IF(入力!B41="","",入力!B41)</f>
        <v>9</v>
      </c>
      <c r="D50" s="282"/>
      <c r="E50" s="283"/>
      <c r="F50" s="287" t="str">
        <f>IF(入力!C42="","",入力!C41&amp;"　"&amp;入力!E41&amp;"
"&amp;入力!C42&amp;"　"&amp;入力!E42)</f>
        <v>タカナシ　ユズナ
髙梨　　柚奈</v>
      </c>
      <c r="G50" s="288"/>
      <c r="H50" s="288"/>
      <c r="I50" s="288"/>
      <c r="J50" s="288"/>
      <c r="K50" s="288"/>
      <c r="L50" s="288"/>
      <c r="M50" s="288"/>
      <c r="N50" s="288"/>
      <c r="O50" s="288"/>
      <c r="P50" s="289"/>
      <c r="Q50" s="293">
        <f>IF(入力!G41="","",入力!G41)</f>
        <v>3</v>
      </c>
      <c r="R50" s="294"/>
      <c r="S50" s="295"/>
      <c r="T50" s="299" t="str">
        <f>IF(入力!I41="","",入力!I41)</f>
        <v>富山小学校</v>
      </c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1"/>
      <c r="AJ50" s="293">
        <f>IF(入力!M41="","",入力!M41)</f>
        <v>516672420</v>
      </c>
      <c r="AK50" s="294"/>
      <c r="AL50" s="294"/>
      <c r="AM50" s="294"/>
      <c r="AN50" s="294"/>
      <c r="AO50" s="294"/>
      <c r="AP50" s="294"/>
      <c r="AQ50" s="294"/>
      <c r="AR50" s="294"/>
      <c r="AS50" s="294"/>
      <c r="AT50" s="294"/>
      <c r="AU50" s="294"/>
      <c r="AV50" s="294"/>
      <c r="AW50" s="294"/>
      <c r="AX50" s="294"/>
      <c r="AY50" s="295"/>
      <c r="AZ50" s="293">
        <f>IF(入力!P41="","",入力!P41)</f>
        <v>135</v>
      </c>
      <c r="BA50" s="294"/>
      <c r="BB50" s="294"/>
      <c r="BC50" s="294"/>
      <c r="BD50" s="294"/>
      <c r="BE50" s="294"/>
      <c r="BF50" s="305"/>
    </row>
    <row r="51" spans="3:58" ht="15" customHeight="1">
      <c r="C51" s="307"/>
      <c r="D51" s="308"/>
      <c r="E51" s="309"/>
      <c r="F51" s="310"/>
      <c r="G51" s="311"/>
      <c r="H51" s="311"/>
      <c r="I51" s="311"/>
      <c r="J51" s="311"/>
      <c r="K51" s="311"/>
      <c r="L51" s="311"/>
      <c r="M51" s="311"/>
      <c r="N51" s="311"/>
      <c r="O51" s="311"/>
      <c r="P51" s="312"/>
      <c r="Q51" s="313"/>
      <c r="R51" s="314"/>
      <c r="S51" s="315"/>
      <c r="T51" s="316"/>
      <c r="U51" s="317"/>
      <c r="V51" s="317"/>
      <c r="W51" s="317"/>
      <c r="X51" s="317"/>
      <c r="Y51" s="317"/>
      <c r="Z51" s="317"/>
      <c r="AA51" s="317"/>
      <c r="AB51" s="317"/>
      <c r="AC51" s="317"/>
      <c r="AD51" s="317"/>
      <c r="AE51" s="317"/>
      <c r="AF51" s="317"/>
      <c r="AG51" s="317"/>
      <c r="AH51" s="317"/>
      <c r="AI51" s="318"/>
      <c r="AJ51" s="313"/>
      <c r="AK51" s="314"/>
      <c r="AL51" s="314"/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4"/>
      <c r="AY51" s="315"/>
      <c r="AZ51" s="313"/>
      <c r="BA51" s="314"/>
      <c r="BB51" s="314"/>
      <c r="BC51" s="314"/>
      <c r="BD51" s="314"/>
      <c r="BE51" s="314"/>
      <c r="BF51" s="319"/>
    </row>
    <row r="52" spans="3:58" ht="15" customHeight="1">
      <c r="C52" s="281">
        <f>IF(入力!B43="","",入力!B43)</f>
        <v>10</v>
      </c>
      <c r="D52" s="282"/>
      <c r="E52" s="283"/>
      <c r="F52" s="287" t="str">
        <f>IF(入力!C44="","",入力!C43&amp;"　"&amp;入力!E43&amp;"
"&amp;入力!C44&amp;"　"&amp;入力!E44)</f>
        <v>アキヤマ　ヒヨリ
秋山　　陽依</v>
      </c>
      <c r="G52" s="288"/>
      <c r="H52" s="288"/>
      <c r="I52" s="288"/>
      <c r="J52" s="288"/>
      <c r="K52" s="288"/>
      <c r="L52" s="288"/>
      <c r="M52" s="288"/>
      <c r="N52" s="288"/>
      <c r="O52" s="288"/>
      <c r="P52" s="289"/>
      <c r="Q52" s="293">
        <f>IF(入力!G43="","",入力!G43)</f>
        <v>3</v>
      </c>
      <c r="R52" s="294"/>
      <c r="S52" s="295"/>
      <c r="T52" s="299" t="str">
        <f>IF(入力!I43="","",入力!I43)</f>
        <v>富浦小学校</v>
      </c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1"/>
      <c r="AJ52" s="293">
        <f>IF(入力!M43="","",入力!M43)</f>
        <v>516672490</v>
      </c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5"/>
      <c r="AZ52" s="293">
        <f>IF(入力!P43="","",入力!P43)</f>
        <v>135</v>
      </c>
      <c r="BA52" s="294"/>
      <c r="BB52" s="294"/>
      <c r="BC52" s="294"/>
      <c r="BD52" s="294"/>
      <c r="BE52" s="294"/>
      <c r="BF52" s="305"/>
    </row>
    <row r="53" spans="3:58" ht="15" customHeight="1">
      <c r="C53" s="307"/>
      <c r="D53" s="308"/>
      <c r="E53" s="309"/>
      <c r="F53" s="310"/>
      <c r="G53" s="311"/>
      <c r="H53" s="311"/>
      <c r="I53" s="311"/>
      <c r="J53" s="311"/>
      <c r="K53" s="311"/>
      <c r="L53" s="311"/>
      <c r="M53" s="311"/>
      <c r="N53" s="311"/>
      <c r="O53" s="311"/>
      <c r="P53" s="312"/>
      <c r="Q53" s="313"/>
      <c r="R53" s="314"/>
      <c r="S53" s="315"/>
      <c r="T53" s="316"/>
      <c r="U53" s="317"/>
      <c r="V53" s="317"/>
      <c r="W53" s="317"/>
      <c r="X53" s="317"/>
      <c r="Y53" s="317"/>
      <c r="Z53" s="317"/>
      <c r="AA53" s="317"/>
      <c r="AB53" s="317"/>
      <c r="AC53" s="317"/>
      <c r="AD53" s="317"/>
      <c r="AE53" s="317"/>
      <c r="AF53" s="317"/>
      <c r="AG53" s="317"/>
      <c r="AH53" s="317"/>
      <c r="AI53" s="318"/>
      <c r="AJ53" s="313"/>
      <c r="AK53" s="314"/>
      <c r="AL53" s="314"/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4"/>
      <c r="AY53" s="315"/>
      <c r="AZ53" s="313"/>
      <c r="BA53" s="314"/>
      <c r="BB53" s="314"/>
      <c r="BC53" s="314"/>
      <c r="BD53" s="314"/>
      <c r="BE53" s="314"/>
      <c r="BF53" s="319"/>
    </row>
    <row r="54" spans="3:58" ht="15" customHeight="1">
      <c r="C54" s="281">
        <f>IF(入力!B45="","",入力!B45)</f>
        <v>11</v>
      </c>
      <c r="D54" s="282"/>
      <c r="E54" s="283"/>
      <c r="F54" s="287" t="str">
        <f>IF(入力!C46="","",入力!C45&amp;"　"&amp;入力!E45&amp;"
"&amp;入力!C46&amp;"　"&amp;入力!E46)</f>
        <v>カワナ　ココミ
川名　心海</v>
      </c>
      <c r="G54" s="288"/>
      <c r="H54" s="288"/>
      <c r="I54" s="288"/>
      <c r="J54" s="288"/>
      <c r="K54" s="288"/>
      <c r="L54" s="288"/>
      <c r="M54" s="288"/>
      <c r="N54" s="288"/>
      <c r="O54" s="288"/>
      <c r="P54" s="289"/>
      <c r="Q54" s="293">
        <f>IF(入力!G45="","",入力!G45)</f>
        <v>3</v>
      </c>
      <c r="R54" s="294"/>
      <c r="S54" s="295"/>
      <c r="T54" s="299" t="str">
        <f>IF(入力!I45="","",入力!I45)</f>
        <v>富山小学校</v>
      </c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1"/>
      <c r="AJ54" s="293">
        <f>IF(入力!M45="","",入力!M45)</f>
        <v>519203015</v>
      </c>
      <c r="AK54" s="294"/>
      <c r="AL54" s="294"/>
      <c r="AM54" s="294"/>
      <c r="AN54" s="294"/>
      <c r="AO54" s="294"/>
      <c r="AP54" s="294"/>
      <c r="AQ54" s="294"/>
      <c r="AR54" s="294"/>
      <c r="AS54" s="294"/>
      <c r="AT54" s="294"/>
      <c r="AU54" s="294"/>
      <c r="AV54" s="294"/>
      <c r="AW54" s="294"/>
      <c r="AX54" s="294"/>
      <c r="AY54" s="295"/>
      <c r="AZ54" s="293">
        <f>IF(入力!P45="","",入力!P45)</f>
        <v>138</v>
      </c>
      <c r="BA54" s="294"/>
      <c r="BB54" s="294"/>
      <c r="BC54" s="294"/>
      <c r="BD54" s="294"/>
      <c r="BE54" s="294"/>
      <c r="BF54" s="305"/>
    </row>
    <row r="55" spans="3:58" ht="15" customHeight="1">
      <c r="C55" s="307"/>
      <c r="D55" s="308"/>
      <c r="E55" s="309"/>
      <c r="F55" s="310"/>
      <c r="G55" s="311"/>
      <c r="H55" s="311"/>
      <c r="I55" s="311"/>
      <c r="J55" s="311"/>
      <c r="K55" s="311"/>
      <c r="L55" s="311"/>
      <c r="M55" s="311"/>
      <c r="N55" s="311"/>
      <c r="O55" s="311"/>
      <c r="P55" s="312"/>
      <c r="Q55" s="313"/>
      <c r="R55" s="314"/>
      <c r="S55" s="315"/>
      <c r="T55" s="316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8"/>
      <c r="AJ55" s="313"/>
      <c r="AK55" s="314"/>
      <c r="AL55" s="314"/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4"/>
      <c r="AY55" s="315"/>
      <c r="AZ55" s="313"/>
      <c r="BA55" s="314"/>
      <c r="BB55" s="314"/>
      <c r="BC55" s="314"/>
      <c r="BD55" s="314"/>
      <c r="BE55" s="314"/>
      <c r="BF55" s="319"/>
    </row>
    <row r="56" spans="3:58" ht="15" customHeight="1">
      <c r="C56" s="281">
        <f>IF(入力!B47="","",入力!B47)</f>
        <v>12</v>
      </c>
      <c r="D56" s="282"/>
      <c r="E56" s="283"/>
      <c r="F56" s="287" t="str">
        <f>IF(入力!C48="","",入力!C47&amp;"　"&amp;入力!E47&amp;"
"&amp;入力!C48&amp;"　"&amp;入力!E48)</f>
        <v>サクマ　ムツミ
佐久間　睦実</v>
      </c>
      <c r="G56" s="288"/>
      <c r="H56" s="288"/>
      <c r="I56" s="288"/>
      <c r="J56" s="288"/>
      <c r="K56" s="288"/>
      <c r="L56" s="288"/>
      <c r="M56" s="288"/>
      <c r="N56" s="288"/>
      <c r="O56" s="288"/>
      <c r="P56" s="289"/>
      <c r="Q56" s="293">
        <f>IF(入力!G47="","",入力!G47)</f>
        <v>2</v>
      </c>
      <c r="R56" s="294"/>
      <c r="S56" s="295"/>
      <c r="T56" s="299" t="str">
        <f>IF(入力!I47="","",入力!I47)</f>
        <v>富山小学校</v>
      </c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1"/>
      <c r="AJ56" s="293">
        <f>IF(入力!M47="","",入力!M47)</f>
        <v>519203022</v>
      </c>
      <c r="AK56" s="294"/>
      <c r="AL56" s="294"/>
      <c r="AM56" s="294"/>
      <c r="AN56" s="294"/>
      <c r="AO56" s="294"/>
      <c r="AP56" s="294"/>
      <c r="AQ56" s="294"/>
      <c r="AR56" s="294"/>
      <c r="AS56" s="294"/>
      <c r="AT56" s="294"/>
      <c r="AU56" s="294"/>
      <c r="AV56" s="294"/>
      <c r="AW56" s="294"/>
      <c r="AX56" s="294"/>
      <c r="AY56" s="295"/>
      <c r="AZ56" s="293">
        <f>IF(入力!P47="","",入力!P47)</f>
        <v>125</v>
      </c>
      <c r="BA56" s="294"/>
      <c r="BB56" s="294"/>
      <c r="BC56" s="294"/>
      <c r="BD56" s="294"/>
      <c r="BE56" s="294"/>
      <c r="BF56" s="305"/>
    </row>
    <row r="57" spans="3:58" ht="15" customHeight="1" thickBot="1">
      <c r="C57" s="284"/>
      <c r="D57" s="285"/>
      <c r="E57" s="286"/>
      <c r="F57" s="290"/>
      <c r="G57" s="291"/>
      <c r="H57" s="291"/>
      <c r="I57" s="291"/>
      <c r="J57" s="291"/>
      <c r="K57" s="291"/>
      <c r="L57" s="291"/>
      <c r="M57" s="291"/>
      <c r="N57" s="291"/>
      <c r="O57" s="291"/>
      <c r="P57" s="292"/>
      <c r="Q57" s="296"/>
      <c r="R57" s="297"/>
      <c r="S57" s="298"/>
      <c r="T57" s="302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4"/>
      <c r="AJ57" s="296"/>
      <c r="AK57" s="297"/>
      <c r="AL57" s="297"/>
      <c r="AM57" s="297"/>
      <c r="AN57" s="297"/>
      <c r="AO57" s="297"/>
      <c r="AP57" s="297"/>
      <c r="AQ57" s="297"/>
      <c r="AR57" s="297"/>
      <c r="AS57" s="297"/>
      <c r="AT57" s="297"/>
      <c r="AU57" s="297"/>
      <c r="AV57" s="297"/>
      <c r="AW57" s="297"/>
      <c r="AX57" s="297"/>
      <c r="AY57" s="298"/>
      <c r="AZ57" s="296"/>
      <c r="BA57" s="297"/>
      <c r="BB57" s="297"/>
      <c r="BC57" s="297"/>
      <c r="BD57" s="297"/>
      <c r="BE57" s="297"/>
      <c r="BF57" s="30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0"/>
      <c r="AS63" s="320"/>
      <c r="AT63" s="320"/>
      <c r="AU63" s="320"/>
      <c r="AV63" s="320"/>
      <c r="AW63" s="320"/>
      <c r="AX63" s="320"/>
      <c r="AY63" s="320"/>
      <c r="AZ63" s="320"/>
      <c r="BA63" s="320"/>
      <c r="BB63" s="320"/>
      <c r="BC63" s="320"/>
      <c r="BD63" s="320"/>
      <c r="BE63" s="320" t="s">
        <v>63</v>
      </c>
      <c r="BF63" s="32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1"/>
      <c r="AS64" s="321"/>
      <c r="AT64" s="321"/>
      <c r="AU64" s="321"/>
      <c r="AV64" s="321"/>
      <c r="AW64" s="321"/>
      <c r="AX64" s="321"/>
      <c r="AY64" s="321"/>
      <c r="AZ64" s="321"/>
      <c r="BA64" s="321"/>
      <c r="BB64" s="321"/>
      <c r="BC64" s="321"/>
      <c r="BD64" s="321"/>
      <c r="BE64" s="321"/>
      <c r="BF64" s="32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0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岩井ジュニア・シックス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430150102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高橋　良次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505932341</v>
      </c>
      <c r="H7" s="271"/>
      <c r="I7" s="271"/>
      <c r="J7" s="271">
        <f>IF(入力!J7="","",入力!J7)</f>
        <v>18487</v>
      </c>
      <c r="K7" s="271"/>
      <c r="L7" s="271"/>
      <c r="M7" s="271">
        <f>IF(入力!M7="","",入力!M7)</f>
        <v>378401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鈴木　富夫</v>
      </c>
      <c r="D9" s="265"/>
      <c r="E9" s="265"/>
      <c r="F9" s="265"/>
      <c r="G9" s="271">
        <f>IF(入力!G9="","",入力!G9)</f>
        <v>505933061</v>
      </c>
      <c r="H9" s="271"/>
      <c r="I9" s="271"/>
      <c r="J9" s="271">
        <f>IF(入力!J9="","",入力!J9)</f>
        <v>27463</v>
      </c>
      <c r="K9" s="271"/>
      <c r="L9" s="271"/>
      <c r="M9" s="271">
        <f>IF(入力!M9="","",入力!M9)</f>
        <v>396449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鈴木　和美</v>
      </c>
      <c r="D11" s="265"/>
      <c r="E11" s="265"/>
      <c r="F11" s="265"/>
      <c r="G11" s="271">
        <f>IF(入力!G11="","",入力!G11)</f>
        <v>507354336</v>
      </c>
      <c r="H11" s="271"/>
      <c r="I11" s="271"/>
      <c r="J11" s="271">
        <f>IF(入力!J11="","",入力!J11)</f>
        <v>27462</v>
      </c>
      <c r="K11" s="271"/>
      <c r="L11" s="271"/>
      <c r="M11" s="271">
        <f>IF(入力!M11="","",入力!M11)</f>
        <v>396447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鈴木　和美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高橋　良次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千葉県南房総市合戸７９３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0470-57-4850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90－6130－4721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廣田　はな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514716015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原　茉梨瑛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513615268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川名　琉愛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516672387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青木　愛実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513615305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風穴　玲衣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516672407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吉野　新奈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516672399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川名　夏海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519203008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川崎　莉帆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516672436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髙梨　　柚奈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516672420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秋山　　陽依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富浦小学校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516672490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川名　心海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富山小学校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519203015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佐久間　睦実</v>
      </c>
      <c r="D47" s="265"/>
      <c r="E47" s="265"/>
      <c r="F47" s="265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富山小学校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519203022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3" t="s">
        <v>0</v>
      </c>
      <c r="B2" s="263"/>
      <c r="C2" s="274" t="str">
        <f>IF(入力!C3="","",入力!C3)</f>
        <v>岩井ジュニア・シックス</v>
      </c>
      <c r="D2" s="274"/>
      <c r="E2" s="274"/>
      <c r="F2" s="274"/>
      <c r="G2" s="274"/>
      <c r="H2" s="274"/>
      <c r="I2" s="274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74"/>
      <c r="D3" s="274"/>
      <c r="E3" s="274"/>
      <c r="F3" s="274"/>
      <c r="G3" s="274"/>
      <c r="H3" s="274"/>
      <c r="I3" s="274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75">
        <f>IF(入力!C4="","",IF(入力!C5="",入力!C4,入力!C4&amp;"　　"&amp;入力!C5))</f>
        <v>430150102</v>
      </c>
      <c r="D4" s="276"/>
      <c r="E4" s="276"/>
      <c r="F4" s="276"/>
      <c r="G4" s="276"/>
      <c r="H4" s="276"/>
      <c r="I4" s="276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77"/>
      <c r="D5" s="278"/>
      <c r="E5" s="278"/>
      <c r="F5" s="278"/>
      <c r="G5" s="278"/>
      <c r="H5" s="278"/>
      <c r="I5" s="278"/>
      <c r="J5" s="279" t="s">
        <v>23</v>
      </c>
      <c r="K5" s="279"/>
      <c r="L5" s="279"/>
      <c r="M5" s="279"/>
      <c r="N5" s="279"/>
      <c r="O5" s="280"/>
    </row>
    <row r="6" spans="1:15" ht="12" customHeight="1">
      <c r="A6" s="263" t="s">
        <v>1</v>
      </c>
      <c r="B6" s="263"/>
      <c r="C6" s="264" t="str">
        <f>IF(入力!C8="","",入力!C8&amp;"　"&amp;入力!E8)</f>
        <v>高橋　良次</v>
      </c>
      <c r="D6" s="265"/>
      <c r="E6" s="265"/>
      <c r="F6" s="265"/>
      <c r="G6" s="270" t="s">
        <v>17</v>
      </c>
      <c r="H6" s="270"/>
      <c r="I6" s="270"/>
      <c r="J6" s="270" t="s">
        <v>14</v>
      </c>
      <c r="K6" s="270"/>
      <c r="L6" s="270"/>
      <c r="M6" s="270" t="s">
        <v>15</v>
      </c>
      <c r="N6" s="270"/>
      <c r="O6" s="270"/>
    </row>
    <row r="7" spans="1:15" ht="13.5" customHeight="1">
      <c r="A7" s="263"/>
      <c r="B7" s="263"/>
      <c r="C7" s="266"/>
      <c r="D7" s="267"/>
      <c r="E7" s="267"/>
      <c r="F7" s="267"/>
      <c r="G7" s="271">
        <f>IF(入力!G7="","",入力!G7)</f>
        <v>505932341</v>
      </c>
      <c r="H7" s="271"/>
      <c r="I7" s="271"/>
      <c r="J7" s="271">
        <f>IF(入力!J7="","",入力!J7)</f>
        <v>18487</v>
      </c>
      <c r="K7" s="271"/>
      <c r="L7" s="271"/>
      <c r="M7" s="271">
        <f>IF(入力!M7="","",入力!M7)</f>
        <v>378401</v>
      </c>
      <c r="N7" s="271"/>
      <c r="O7" s="271"/>
    </row>
    <row r="8" spans="1:15" ht="13.5" customHeight="1">
      <c r="A8" s="263"/>
      <c r="B8" s="263"/>
      <c r="C8" s="268"/>
      <c r="D8" s="269"/>
      <c r="E8" s="269"/>
      <c r="F8" s="269"/>
      <c r="G8" s="271"/>
      <c r="H8" s="271"/>
      <c r="I8" s="271"/>
      <c r="J8" s="271"/>
      <c r="K8" s="271"/>
      <c r="L8" s="271"/>
      <c r="M8" s="271"/>
      <c r="N8" s="271"/>
      <c r="O8" s="271"/>
    </row>
    <row r="9" spans="1:15" ht="14.45" customHeight="1">
      <c r="A9" s="263" t="s">
        <v>19</v>
      </c>
      <c r="B9" s="263"/>
      <c r="C9" s="264" t="str">
        <f>IF(入力!C10="","",入力!C10&amp;"　"&amp;入力!E10)</f>
        <v>鈴木　富夫</v>
      </c>
      <c r="D9" s="265"/>
      <c r="E9" s="265"/>
      <c r="F9" s="265"/>
      <c r="G9" s="271">
        <f>IF(入力!G9="","",入力!G9)</f>
        <v>505933061</v>
      </c>
      <c r="H9" s="271"/>
      <c r="I9" s="271"/>
      <c r="J9" s="271">
        <f>IF(入力!J9="","",入力!J9)</f>
        <v>27463</v>
      </c>
      <c r="K9" s="271"/>
      <c r="L9" s="271"/>
      <c r="M9" s="271">
        <f>IF(入力!M9="","",入力!M9)</f>
        <v>396449</v>
      </c>
      <c r="N9" s="271"/>
      <c r="O9" s="271"/>
    </row>
    <row r="10" spans="1:15" ht="14.45" customHeight="1">
      <c r="A10" s="263"/>
      <c r="B10" s="263"/>
      <c r="C10" s="268"/>
      <c r="D10" s="269"/>
      <c r="E10" s="269"/>
      <c r="F10" s="269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15" ht="14.45" customHeight="1">
      <c r="A11" s="263" t="s">
        <v>20</v>
      </c>
      <c r="B11" s="263"/>
      <c r="C11" s="264" t="str">
        <f>IF(入力!C12="","",入力!C12&amp;"　"&amp;入力!E12)</f>
        <v>鈴木　和美</v>
      </c>
      <c r="D11" s="265"/>
      <c r="E11" s="265"/>
      <c r="F11" s="265"/>
      <c r="G11" s="271">
        <f>IF(入力!G11="","",入力!G11)</f>
        <v>507354336</v>
      </c>
      <c r="H11" s="271"/>
      <c r="I11" s="271"/>
      <c r="J11" s="271">
        <f>IF(入力!J11="","",入力!J11)</f>
        <v>27462</v>
      </c>
      <c r="K11" s="271"/>
      <c r="L11" s="271"/>
      <c r="M11" s="271">
        <f>IF(入力!M11="","",入力!M11)</f>
        <v>396447</v>
      </c>
      <c r="N11" s="271"/>
      <c r="O11" s="271"/>
    </row>
    <row r="12" spans="1:15" ht="14.45" customHeight="1">
      <c r="A12" s="263"/>
      <c r="B12" s="263"/>
      <c r="C12" s="268"/>
      <c r="D12" s="269"/>
      <c r="E12" s="269"/>
      <c r="F12" s="269"/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15" ht="15" customHeight="1">
      <c r="A13" s="263" t="s">
        <v>4</v>
      </c>
      <c r="B13" s="263"/>
      <c r="C13" s="264" t="str">
        <f>IF(入力!C14="","",入力!C14&amp;"　"&amp;入力!E14)</f>
        <v>鈴木　和美</v>
      </c>
      <c r="D13" s="265"/>
      <c r="E13" s="265"/>
      <c r="F13" s="265"/>
      <c r="G13" s="230"/>
      <c r="H13" s="230"/>
      <c r="I13" s="230"/>
      <c r="J13" s="230"/>
      <c r="K13" s="230"/>
      <c r="L13" s="230"/>
      <c r="M13" s="230"/>
      <c r="N13" s="230"/>
      <c r="O13" s="230"/>
    </row>
    <row r="14" spans="1:15" ht="15" customHeight="1">
      <c r="A14" s="263"/>
      <c r="B14" s="263"/>
      <c r="C14" s="268"/>
      <c r="D14" s="269"/>
      <c r="E14" s="269"/>
      <c r="F14" s="269"/>
      <c r="G14" s="230"/>
      <c r="H14" s="230"/>
      <c r="I14" s="230"/>
      <c r="J14" s="230"/>
      <c r="K14" s="230"/>
      <c r="L14" s="230"/>
      <c r="M14" s="230"/>
      <c r="N14" s="230"/>
      <c r="O14" s="230"/>
    </row>
    <row r="15" spans="1:15" ht="15" customHeight="1">
      <c r="A15" s="263" t="s">
        <v>5</v>
      </c>
      <c r="B15" s="263"/>
      <c r="C15" s="264" t="str">
        <f>IF(入力!C16="","",入力!C16&amp;"　"&amp;入力!E16)</f>
        <v>高橋　良次</v>
      </c>
      <c r="D15" s="265"/>
      <c r="E15" s="265"/>
      <c r="F15" s="272" t="s">
        <v>22</v>
      </c>
      <c r="G15" s="230"/>
      <c r="H15" s="230"/>
      <c r="I15" s="230"/>
      <c r="J15" s="230"/>
      <c r="K15" s="230"/>
      <c r="L15" s="230"/>
      <c r="M15" s="230"/>
      <c r="N15" s="230"/>
      <c r="O15" s="230"/>
    </row>
    <row r="16" spans="1:15" ht="15" customHeight="1">
      <c r="A16" s="263"/>
      <c r="B16" s="263"/>
      <c r="C16" s="268"/>
      <c r="D16" s="269"/>
      <c r="E16" s="269"/>
      <c r="F16" s="273"/>
      <c r="G16" s="230"/>
      <c r="H16" s="230"/>
      <c r="I16" s="230"/>
      <c r="J16" s="230"/>
      <c r="K16" s="230"/>
      <c r="L16" s="230"/>
      <c r="M16" s="230"/>
      <c r="N16" s="230"/>
      <c r="O16" s="230"/>
    </row>
    <row r="17" spans="1:15" ht="14.45" customHeight="1">
      <c r="A17" s="263" t="s">
        <v>6</v>
      </c>
      <c r="B17" s="263"/>
      <c r="C17" s="274" t="str">
        <f>IF(入力!C17="","",入力!C17&amp;"　"&amp;入力!E17)</f>
        <v>千葉県南房総市合戸７９３　</v>
      </c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</row>
    <row r="18" spans="1:15" ht="14.45" customHeight="1">
      <c r="A18" s="263"/>
      <c r="B18" s="263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</row>
    <row r="19" spans="1:15" ht="14.45" customHeight="1">
      <c r="A19" s="263" t="s">
        <v>7</v>
      </c>
      <c r="B19" s="263"/>
      <c r="C19" s="274" t="str">
        <f>IF(入力!C19="","",入力!C19&amp;"　"&amp;入力!E19)</f>
        <v>0470-57-4850　</v>
      </c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</row>
    <row r="20" spans="1:15" ht="14.45" customHeight="1">
      <c r="A20" s="263"/>
      <c r="B20" s="263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</row>
    <row r="21" spans="1:15" ht="14.45" customHeight="1">
      <c r="A21" s="263" t="s">
        <v>8</v>
      </c>
      <c r="B21" s="263"/>
      <c r="C21" s="274" t="str">
        <f>IF(入力!C21="","",入力!C21&amp;"－"&amp;入力!E21&amp;"－"&amp;入力!G21)</f>
        <v>90－6130－4721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</row>
    <row r="22" spans="1:15" ht="14.45" customHeight="1">
      <c r="A22" s="263"/>
      <c r="B22" s="263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 t="str">
        <f>IF(入力!B25="","",入力!B25)</f>
        <v>①</v>
      </c>
      <c r="C25" s="264" t="str">
        <f>IF(入力!C26="","",入力!C26&amp;"　"&amp;入力!E26)</f>
        <v>廣田　はな</v>
      </c>
      <c r="D25" s="265"/>
      <c r="E25" s="265"/>
      <c r="F25" s="265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富山小学校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514716015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68"/>
      <c r="D26" s="269"/>
      <c r="E26" s="269"/>
      <c r="F26" s="269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64" t="str">
        <f>IF(入力!C28="","",入力!C28&amp;"　"&amp;入力!E28)</f>
        <v>原　茉梨瑛</v>
      </c>
      <c r="D27" s="265"/>
      <c r="E27" s="265"/>
      <c r="F27" s="265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富山小学校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513615268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68"/>
      <c r="D28" s="269"/>
      <c r="E28" s="269"/>
      <c r="F28" s="269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64" t="str">
        <f>IF(入力!C30="","",入力!C30&amp;"　"&amp;入力!E30)</f>
        <v>川名　琉愛</v>
      </c>
      <c r="D29" s="265"/>
      <c r="E29" s="265"/>
      <c r="F29" s="265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富山小学校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516672387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68"/>
      <c r="D30" s="269"/>
      <c r="E30" s="269"/>
      <c r="F30" s="269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64" t="str">
        <f>IF(入力!C32="","",入力!C32&amp;"　"&amp;入力!E32)</f>
        <v>青木　愛実</v>
      </c>
      <c r="D31" s="265"/>
      <c r="E31" s="265"/>
      <c r="F31" s="265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富山小学校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513615305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68"/>
      <c r="D32" s="269"/>
      <c r="E32" s="269"/>
      <c r="F32" s="269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64" t="str">
        <f>IF(入力!C34="","",入力!C34&amp;"　"&amp;入力!E34)</f>
        <v>風穴　玲衣</v>
      </c>
      <c r="D33" s="265"/>
      <c r="E33" s="265"/>
      <c r="F33" s="265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富山小学校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516672407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68"/>
      <c r="D34" s="269"/>
      <c r="E34" s="269"/>
      <c r="F34" s="269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64" t="str">
        <f>IF(入力!C36="","",入力!C36&amp;"　"&amp;入力!E36)</f>
        <v>吉野　新奈</v>
      </c>
      <c r="D35" s="265"/>
      <c r="E35" s="265"/>
      <c r="F35" s="265"/>
      <c r="G35" s="263">
        <f>IF(入力!G35="","",入力!G35)</f>
        <v>5</v>
      </c>
      <c r="H35" s="263" t="str">
        <f>IF(入力!H35="","",入力!H35)</f>
        <v/>
      </c>
      <c r="I35" s="263" t="str">
        <f>IF(入力!I35="","",入力!I35)</f>
        <v>富山小学校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516672399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68"/>
      <c r="D36" s="269"/>
      <c r="E36" s="269"/>
      <c r="F36" s="269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64" t="str">
        <f>IF(入力!C38="","",入力!C38&amp;"　"&amp;入力!E38)</f>
        <v>川名　夏海</v>
      </c>
      <c r="D37" s="265"/>
      <c r="E37" s="265"/>
      <c r="F37" s="265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富山小学校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519203008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68"/>
      <c r="D38" s="269"/>
      <c r="E38" s="269"/>
      <c r="F38" s="269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64" t="str">
        <f>IF(入力!C40="","",入力!C40&amp;"　"&amp;入力!E40)</f>
        <v>川崎　莉帆</v>
      </c>
      <c r="D39" s="265"/>
      <c r="E39" s="265"/>
      <c r="F39" s="265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富山小学校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516672436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68"/>
      <c r="D40" s="269"/>
      <c r="E40" s="269"/>
      <c r="F40" s="269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64" t="str">
        <f>IF(入力!C42="","",入力!C42&amp;"　"&amp;入力!E42)</f>
        <v>髙梨　　柚奈</v>
      </c>
      <c r="D41" s="265"/>
      <c r="E41" s="265"/>
      <c r="F41" s="265"/>
      <c r="G41" s="263">
        <f>IF(入力!G41="","",入力!G41)</f>
        <v>3</v>
      </c>
      <c r="H41" s="263" t="str">
        <f>IF(入力!H41="","",入力!H41)</f>
        <v/>
      </c>
      <c r="I41" s="263" t="str">
        <f>IF(入力!I41="","",入力!I41)</f>
        <v>富山小学校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516672420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68"/>
      <c r="D42" s="269"/>
      <c r="E42" s="269"/>
      <c r="F42" s="269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10</v>
      </c>
      <c r="C43" s="264" t="str">
        <f>IF(入力!C44="","",入力!C44&amp;"　"&amp;入力!E44)</f>
        <v>秋山　　陽依</v>
      </c>
      <c r="D43" s="265"/>
      <c r="E43" s="265"/>
      <c r="F43" s="265"/>
      <c r="G43" s="263">
        <f>IF(入力!G43="","",入力!G43)</f>
        <v>3</v>
      </c>
      <c r="H43" s="263" t="str">
        <f>IF(入力!H43="","",入力!H43)</f>
        <v/>
      </c>
      <c r="I43" s="263" t="str">
        <f>IF(入力!I43="","",入力!I43)</f>
        <v>富浦小学校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516672490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68"/>
      <c r="D44" s="269"/>
      <c r="E44" s="269"/>
      <c r="F44" s="269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11</v>
      </c>
      <c r="C45" s="264" t="str">
        <f>IF(入力!C46="","",入力!C46&amp;"　"&amp;入力!E46)</f>
        <v>川名　心海</v>
      </c>
      <c r="D45" s="265"/>
      <c r="E45" s="265"/>
      <c r="F45" s="265"/>
      <c r="G45" s="263">
        <f>IF(入力!G45="","",入力!G45)</f>
        <v>3</v>
      </c>
      <c r="H45" s="263" t="str">
        <f>IF(入力!H45="","",入力!H45)</f>
        <v/>
      </c>
      <c r="I45" s="263" t="str">
        <f>IF(入力!I45="","",入力!I45)</f>
        <v>富山小学校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519203015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68"/>
      <c r="D46" s="269"/>
      <c r="E46" s="269"/>
      <c r="F46" s="269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>
        <f>IF(入力!B47="","",入力!B47)</f>
        <v>12</v>
      </c>
      <c r="C47" s="264" t="str">
        <f>IF(入力!C48="","",入力!C48&amp;"　"&amp;入力!E48)</f>
        <v>佐久間　睦実</v>
      </c>
      <c r="D47" s="265"/>
      <c r="E47" s="265"/>
      <c r="F47" s="265"/>
      <c r="G47" s="263">
        <f>IF(入力!G47="","",入力!G47)</f>
        <v>2</v>
      </c>
      <c r="H47" s="263" t="str">
        <f>IF(入力!H47="","",入力!H47)</f>
        <v/>
      </c>
      <c r="I47" s="263" t="str">
        <f>IF(入力!I47="","",入力!I47)</f>
        <v>富山小学校</v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>
        <f>IF(入力!M47="","",入力!M47)</f>
        <v>519203022</v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68"/>
      <c r="D48" s="269"/>
      <c r="E48" s="269"/>
      <c r="F48" s="269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68"/>
      <c r="D50" s="269"/>
      <c r="E50" s="269"/>
      <c r="F50" s="269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68"/>
      <c r="D52" s="269"/>
      <c r="E52" s="269"/>
      <c r="F52" s="269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abSelected="1" topLeftCell="A7" workbookViewId="0">
      <selection activeCell="E28" sqref="E28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チームの気持ちをひとつにまとめ、日頃お世話になっている先生方、いつも応援してくれるお父さん、お母さんに感謝して、みんなの思いをボールに託し、一所懸命、結果を残せるように頑張ります。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岩井ジュニア・シックス</v>
      </c>
      <c r="C7" s="33" t="str">
        <f>IF(入力!C2="","",入力!C2)</f>
        <v>イワイ　ジュニア・シックス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51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0470</v>
      </c>
      <c r="V16" s="33" t="str">
        <f>IF(入力!AK8="","",入力!AK8)</f>
        <v>57</v>
      </c>
      <c r="W16" s="33" t="str">
        <f>IF(入力!AP8="","",入力!AP8)</f>
        <v>4850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>
        <f>IF(入力!M9="","",入力!M9)</f>
        <v>396449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千葉県南房総市上堀１０１９</v>
      </c>
      <c r="U17" s="33" t="str">
        <f>IF(入力!AL9="","",入力!AL9)</f>
        <v>0470</v>
      </c>
      <c r="V17" s="33" t="str">
        <f>IF(入力!AK10="","",入力!AK10)</f>
        <v>36</v>
      </c>
      <c r="W17" s="33" t="str">
        <f>IF(入力!AP10="","",入力!AP10)</f>
        <v>4353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507354336</v>
      </c>
      <c r="H20" s="33">
        <f>IF(入力!J11="","",入力!J11)</f>
        <v>27462</v>
      </c>
      <c r="I20" s="33">
        <f>IF(入力!M11="","",入力!M11)</f>
        <v>396447</v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2225</v>
      </c>
      <c r="T20" s="33" t="str">
        <f>IF(入力!P12="","",入力!P12)</f>
        <v>千葉県南房総市高崎１２９３－３２</v>
      </c>
      <c r="U20" s="33" t="str">
        <f>IF(入力!AL11="","",入力!AL11)</f>
        <v>0470</v>
      </c>
      <c r="V20" s="33" t="str">
        <f>IF(入力!AK12="","",入力!AK12)</f>
        <v>57</v>
      </c>
      <c r="W20" s="33" t="str">
        <f>IF(入力!AP12="","",入力!AP12)</f>
        <v>3164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4721</v>
      </c>
      <c r="Q22" s="33"/>
      <c r="R22" s="33" t="str">
        <f>IF(入力!R15="","",入力!R15)</f>
        <v>299</v>
      </c>
      <c r="S22" s="33" t="str">
        <f>IF(入力!W15="","",入力!W15)</f>
        <v>2221</v>
      </c>
      <c r="T22" s="33" t="str">
        <f>IF(入力!P16="","",入力!P16)</f>
        <v>千葉県南房総市合戸７９３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4850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">
        <v>288</v>
      </c>
      <c r="D24" s="75" t="s">
        <v>289</v>
      </c>
      <c r="E24" s="75" t="s">
        <v>290</v>
      </c>
      <c r="F24" s="75" t="s">
        <v>291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廣田</v>
      </c>
      <c r="D53" s="33" t="str">
        <f>IF(入力!E26="","",入力!E26)</f>
        <v>はな</v>
      </c>
      <c r="E53" s="33" t="str">
        <f>IF(入力!C25="","",入力!C25)</f>
        <v>ヒロタ</v>
      </c>
      <c r="F53" s="33" t="str">
        <f>IF(入力!E25="","",入力!E25)</f>
        <v>ハナ</v>
      </c>
      <c r="G53" s="33">
        <f>IF(入力!M25="","",入力!M25)</f>
        <v>514716015</v>
      </c>
      <c r="H53" s="33" t="str">
        <f>IF(入力!I25="","",入力!I25)</f>
        <v>富山小学校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原</v>
      </c>
      <c r="D54" s="33" t="str">
        <f>IF(入力!E28="","",入力!E28)</f>
        <v>茉梨瑛</v>
      </c>
      <c r="E54" s="33" t="str">
        <f>IF(入力!C27="","",入力!C27)</f>
        <v>ハラ</v>
      </c>
      <c r="F54" s="33" t="str">
        <f>IF(入力!E27="","",入力!E27)</f>
        <v>マリエ</v>
      </c>
      <c r="G54" s="33">
        <f>IF(入力!M27="","",入力!M27)</f>
        <v>513615268</v>
      </c>
      <c r="H54" s="33" t="str">
        <f>IF(入力!I27="","",入力!I27)</f>
        <v>富山小学校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川名</v>
      </c>
      <c r="D55" s="33" t="str">
        <f>IF(入力!E30="","",入力!E30)</f>
        <v>琉愛</v>
      </c>
      <c r="E55" s="33" t="str">
        <f>IF(入力!C29="","",入力!C29)</f>
        <v>カワナ</v>
      </c>
      <c r="F55" s="33" t="str">
        <f>IF(入力!E29="","",入力!E29)</f>
        <v>ルナ</v>
      </c>
      <c r="G55" s="33">
        <f>IF(入力!M29="","",入力!M29)</f>
        <v>516672387</v>
      </c>
      <c r="H55" s="33" t="str">
        <f>IF(入力!I29="","",入力!I29)</f>
        <v>富山小学校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青木</v>
      </c>
      <c r="D56" s="33" t="str">
        <f>IF(入力!E32="","",入力!E32)</f>
        <v>愛実</v>
      </c>
      <c r="E56" s="33" t="str">
        <f>IF(入力!C31="","",入力!C31)</f>
        <v>アオキ</v>
      </c>
      <c r="F56" s="33" t="str">
        <f>IF(入力!E31="","",入力!E31)</f>
        <v>マナミ</v>
      </c>
      <c r="G56" s="33">
        <f>IF(入力!M31="","",入力!M31)</f>
        <v>513615305</v>
      </c>
      <c r="H56" s="33" t="str">
        <f>IF(入力!I31="","",入力!I31)</f>
        <v>富山小学校</v>
      </c>
      <c r="I56" s="33">
        <f>IF(入力!G31="","",入力!G31)</f>
        <v>5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風穴</v>
      </c>
      <c r="D57" s="33" t="str">
        <f>IF(入力!E34="","",入力!E34)</f>
        <v>玲衣</v>
      </c>
      <c r="E57" s="33" t="str">
        <f>IF(入力!C33="","",入力!C33)</f>
        <v>カザアナ</v>
      </c>
      <c r="F57" s="33" t="str">
        <f>IF(入力!E33="","",入力!E33)</f>
        <v>レイ</v>
      </c>
      <c r="G57" s="33">
        <f>IF(入力!M33="","",入力!M33)</f>
        <v>516672407</v>
      </c>
      <c r="H57" s="33" t="str">
        <f>IF(入力!I33="","",入力!I33)</f>
        <v>富山小学校</v>
      </c>
      <c r="I57" s="33">
        <f>IF(入力!G33="","",入力!G33)</f>
        <v>5</v>
      </c>
      <c r="J57" s="33">
        <f>IF(入力!P33="","",入力!P33)</f>
        <v>140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吉野</v>
      </c>
      <c r="D58" s="33" t="str">
        <f>IF(入力!E36="","",入力!E36)</f>
        <v>新奈</v>
      </c>
      <c r="E58" s="33" t="str">
        <f>IF(入力!C35="","",入力!C35)</f>
        <v>ヨシノ</v>
      </c>
      <c r="F58" s="33" t="str">
        <f>IF(入力!E35="","",入力!E35)</f>
        <v>ニイナ</v>
      </c>
      <c r="G58" s="33">
        <f>IF(入力!M35="","",入力!M35)</f>
        <v>516672399</v>
      </c>
      <c r="H58" s="33" t="str">
        <f>IF(入力!I35="","",入力!I35)</f>
        <v>富山小学校</v>
      </c>
      <c r="I58" s="33">
        <f>IF(入力!G35="","",入力!G35)</f>
        <v>5</v>
      </c>
      <c r="J58" s="33">
        <f>IF(入力!P35="","",入力!P35)</f>
        <v>148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川名</v>
      </c>
      <c r="D59" s="33" t="str">
        <f>IF(入力!E38="","",入力!E38)</f>
        <v>夏海</v>
      </c>
      <c r="E59" s="33" t="str">
        <f>IF(入力!C37="","",入力!C37)</f>
        <v>カワナ</v>
      </c>
      <c r="F59" s="33" t="str">
        <f>IF(入力!E37="","",入力!E37)</f>
        <v>ナツミ</v>
      </c>
      <c r="G59" s="33">
        <f>IF(入力!M37="","",入力!M37)</f>
        <v>519203008</v>
      </c>
      <c r="H59" s="33" t="str">
        <f>IF(入力!I37="","",入力!I37)</f>
        <v>富山小学校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川崎</v>
      </c>
      <c r="D60" s="33" t="str">
        <f>IF(入力!E40="","",入力!E40)</f>
        <v>莉帆</v>
      </c>
      <c r="E60" s="33" t="str">
        <f>IF(入力!C39="","",入力!C39)</f>
        <v>カワサキ</v>
      </c>
      <c r="F60" s="33" t="str">
        <f>IF(入力!E39="","",入力!E39)</f>
        <v>リホ</v>
      </c>
      <c r="G60" s="33">
        <f>IF(入力!M39="","",入力!M39)</f>
        <v>516672436</v>
      </c>
      <c r="H60" s="33" t="str">
        <f>IF(入力!I39="","",入力!I39)</f>
        <v>富山小学校</v>
      </c>
      <c r="I60" s="33">
        <f>IF(入力!G39="","",入力!G39)</f>
        <v>3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髙梨　</v>
      </c>
      <c r="D61" s="33" t="str">
        <f>IF(入力!E42="","",入力!E42)</f>
        <v>柚奈</v>
      </c>
      <c r="E61" s="33" t="str">
        <f>IF(入力!C41="","",入力!C41)</f>
        <v>タカナシ</v>
      </c>
      <c r="F61" s="33" t="str">
        <f>IF(入力!E41="","",入力!E41)</f>
        <v>ユズナ</v>
      </c>
      <c r="G61" s="33">
        <f>IF(入力!M41="","",入力!M41)</f>
        <v>516672420</v>
      </c>
      <c r="H61" s="33" t="str">
        <f>IF(入力!I41="","",入力!I41)</f>
        <v>富山小学校</v>
      </c>
      <c r="I61" s="33">
        <f>IF(入力!G41="","",入力!G41)</f>
        <v>3</v>
      </c>
      <c r="J61" s="33">
        <f>IF(入力!P41="","",入力!P41)</f>
        <v>135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秋山　</v>
      </c>
      <c r="D62" s="33" t="str">
        <f>IF(入力!E44="","",入力!E44)</f>
        <v>陽依</v>
      </c>
      <c r="E62" s="33" t="str">
        <f>IF(入力!C43="","",入力!C43)</f>
        <v>アキヤマ</v>
      </c>
      <c r="F62" s="33" t="str">
        <f>IF(入力!E43="","",入力!E43)</f>
        <v>ヒヨリ</v>
      </c>
      <c r="G62" s="33">
        <f>IF(入力!M43="","",入力!M43)</f>
        <v>516672490</v>
      </c>
      <c r="H62" s="33" t="str">
        <f>IF(入力!I43="","",入力!I43)</f>
        <v>富浦小学校</v>
      </c>
      <c r="I62" s="33">
        <f>IF(入力!G43="","",入力!G43)</f>
        <v>3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川名</v>
      </c>
      <c r="D63" s="33" t="str">
        <f>IF(入力!E46="","",入力!E46)</f>
        <v>心海</v>
      </c>
      <c r="E63" s="33" t="str">
        <f>IF(入力!C45="","",入力!C45)</f>
        <v>カワナ</v>
      </c>
      <c r="F63" s="33" t="str">
        <f>IF(入力!E45="","",入力!E45)</f>
        <v>ココミ</v>
      </c>
      <c r="G63" s="33">
        <f>IF(入力!M45="","",入力!M45)</f>
        <v>519203015</v>
      </c>
      <c r="H63" s="33" t="str">
        <f>IF(入力!I45="","",入力!I45)</f>
        <v>富山小学校</v>
      </c>
      <c r="I63" s="33">
        <f>IF(入力!G45="","",入力!G45)</f>
        <v>3</v>
      </c>
      <c r="J63" s="33">
        <f>IF(入力!P45="","",入力!P45)</f>
        <v>138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佐久間</v>
      </c>
      <c r="D64" s="33" t="str">
        <f>IF(入力!E48="","",入力!E48)</f>
        <v>睦実</v>
      </c>
      <c r="E64" s="33" t="str">
        <f>IF(入力!C47="","",入力!C47)</f>
        <v>サクマ</v>
      </c>
      <c r="F64" s="33" t="str">
        <f>IF(入力!E47="","",入力!E47)</f>
        <v>ムツミ</v>
      </c>
      <c r="G64" s="33">
        <f>IF(入力!M47="","",入力!M47)</f>
        <v>519203022</v>
      </c>
      <c r="H64" s="33" t="str">
        <f>IF(入力!I47="","",入力!I47)</f>
        <v>富山小学校</v>
      </c>
      <c r="I64" s="33">
        <f>IF(入力!G47="","",入力!G47)</f>
        <v>2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2019-05-09T13:15:13Z</dcterms:modified>
</cp:coreProperties>
</file>