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30" yWindow="75" windowWidth="1086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24" i="7" l="1"/>
  <c r="F23" i="7"/>
  <c r="E24" i="7"/>
  <c r="D24" i="7"/>
  <c r="C24" i="7"/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</calcChain>
</file>

<file path=xl/sharedStrings.xml><?xml version="1.0" encoding="utf-8"?>
<sst xmlns="http://schemas.openxmlformats.org/spreadsheetml/2006/main" count="423" uniqueCount="271">
  <si>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</si>
  <si>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</si>
  <si>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</si>
  <si>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</si>
  <si>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</si>
  <si>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</si>
  <si>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</si>
  <si>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</si>
  <si>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</si>
  <si>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</si>
  <si>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</si>
  <si>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</si>
  <si>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</si>
  <si>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</si>
  <si>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</si>
  <si>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</si>
  <si>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</si>
  <si>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</si>
  <si>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</si>
  <si>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</si>
  <si>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</si>
  <si>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</si>
  <si>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</si>
  <si>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</si>
  <si>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</si>
  <si>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</si>
  <si>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</si>
  <si>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</si>
  <si>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</si>
  <si>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</si>
  <si>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</si>
  <si>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</si>
  <si>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</si>
  <si>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</si>
  <si>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</si>
  <si>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</si>
  <si>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</si>
  <si>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</si>
  <si>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</si>
  <si>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</si>
  <si>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</si>
  <si>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</si>
  <si>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</si>
  <si>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</si>
  <si>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</si>
  <si>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</si>
  <si>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</si>
  <si>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</si>
  <si>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</si>
  <si>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</si>
  <si>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</si>
  <si>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</si>
  <si>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</si>
  <si>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</si>
  <si>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</si>
  <si>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</si>
  <si>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</si>
  <si>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</si>
  <si>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</si>
  <si>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</si>
  <si>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</si>
  <si>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</si>
  <si>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</si>
  <si>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</si>
  <si>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</si>
  <si>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</si>
  <si>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</si>
  <si>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</si>
  <si>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</si>
  <si>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</si>
  <si>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</si>
  <si>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</si>
  <si>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</si>
  <si>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</si>
  <si>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</si>
  <si>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</si>
  <si>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</si>
  <si>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</si>
  <si>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</si>
  <si>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</si>
  <si>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</si>
  <si>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</si>
  <si>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</si>
  <si>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</si>
  <si>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</si>
  <si>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</si>
  <si>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</si>
  <si>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</si>
  <si>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</si>
  <si>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</si>
  <si>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</si>
  <si>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</si>
  <si>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</si>
  <si>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</si>
  <si>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</si>
  <si>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</si>
  <si>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</si>
  <si>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</si>
  <si>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</si>
  <si>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</si>
  <si>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</si>
  <si>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</si>
  <si>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</si>
  <si>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</si>
  <si>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</si>
  <si>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</si>
  <si>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</si>
  <si>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</si>
  <si>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</si>
  <si>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</si>
  <si>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</si>
  <si>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</si>
  <si>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</si>
  <si>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</si>
  <si>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</si>
  <si>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</si>
  <si>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</si>
  <si>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</si>
  <si>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</si>
  <si>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</si>
  <si>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</si>
  <si>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</si>
  <si>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</si>
  <si>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</si>
  <si>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</si>
  <si>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</si>
  <si>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</si>
  <si>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</si>
  <si>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</si>
  <si>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</si>
  <si>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</si>
  <si>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</si>
  <si>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</si>
  <si>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</si>
  <si>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</si>
  <si>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</si>
  <si>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</si>
  <si>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</si>
  <si>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</si>
  <si>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</si>
  <si>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</si>
  <si>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</si>
  <si>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</si>
  <si>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</si>
  <si>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</si>
  <si>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</si>
  <si>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</si>
  <si>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</si>
  <si>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</si>
  <si>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</si>
  <si>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</si>
  <si>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</si>
  <si>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</si>
  <si>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</si>
  <si>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</si>
  <si>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</si>
  <si>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</si>
  <si>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</si>
  <si>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</si>
  <si>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</si>
  <si>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</si>
  <si>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</si>
  <si>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</si>
  <si>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</si>
  <si>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</si>
  <si>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</si>
  <si>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</si>
  <si>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</si>
  <si>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</si>
  <si>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</si>
  <si>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</si>
  <si>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</si>
  <si>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</si>
  <si>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</si>
  <si>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</si>
  <si>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</si>
  <si>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</si>
  <si>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</si>
  <si>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</si>
  <si>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</si>
  <si>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</si>
  <si>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</si>
  <si>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</si>
  <si>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</si>
  <si>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</si>
  <si>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</si>
  <si>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</si>
  <si>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</si>
  <si>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</si>
  <si>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</si>
  <si>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</si>
  <si>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</si>
  <si>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</si>
  <si>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</si>
  <si>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</si>
  <si>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</si>
  <si>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</si>
  <si>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</si>
  <si>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</si>
  <si>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</si>
  <si>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　ジュニア・シックス</t>
    <phoneticPr fontId="2"/>
  </si>
  <si>
    <t>岩井ジュニア・シックス</t>
    <phoneticPr fontId="2"/>
  </si>
  <si>
    <t>南房総市</t>
    <phoneticPr fontId="2"/>
  </si>
  <si>
    <t>タカハシ</t>
  </si>
  <si>
    <t>リョウジ</t>
  </si>
  <si>
    <t>高橋</t>
    <rPh sb="0" eb="2">
      <t>タカハシ</t>
    </rPh>
    <phoneticPr fontId="2"/>
  </si>
  <si>
    <t>良次</t>
    <rPh sb="0" eb="2">
      <t>リョウジ</t>
    </rPh>
    <phoneticPr fontId="2"/>
  </si>
  <si>
    <t>スズキ</t>
  </si>
  <si>
    <t>トミオ</t>
  </si>
  <si>
    <t>鈴木</t>
    <rPh sb="0" eb="2">
      <t>スズキ</t>
    </rPh>
    <phoneticPr fontId="2"/>
  </si>
  <si>
    <t>富夫</t>
    <rPh sb="0" eb="2">
      <t>トミオ</t>
    </rPh>
    <phoneticPr fontId="2"/>
  </si>
  <si>
    <t>カズミ</t>
  </si>
  <si>
    <t>和美</t>
    <rPh sb="0" eb="2">
      <t>カズミ</t>
    </rPh>
    <phoneticPr fontId="2"/>
  </si>
  <si>
    <t>鈴木</t>
  </si>
  <si>
    <t>和美</t>
  </si>
  <si>
    <t>高橋</t>
  </si>
  <si>
    <t>良次</t>
  </si>
  <si>
    <t>千葉県南房総市合戸７９３</t>
    <rPh sb="0" eb="3">
      <t>チバケン</t>
    </rPh>
    <rPh sb="3" eb="7">
      <t>ミナミボウソウシ</t>
    </rPh>
    <rPh sb="7" eb="8">
      <t>ゴウ</t>
    </rPh>
    <rPh sb="8" eb="9">
      <t>ト</t>
    </rPh>
    <phoneticPr fontId="2"/>
  </si>
  <si>
    <t>299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</si>
  <si>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</si>
  <si>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</si>
  <si>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</si>
  <si>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</si>
  <si>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294</t>
    <phoneticPr fontId="2"/>
  </si>
  <si>
    <t>0825</t>
    <phoneticPr fontId="2"/>
  </si>
  <si>
    <t>千葉県南房総市上堀１０１９</t>
    <rPh sb="0" eb="3">
      <t>チバケン</t>
    </rPh>
    <rPh sb="3" eb="7">
      <t>ミナミボウソウシ</t>
    </rPh>
    <rPh sb="7" eb="8">
      <t>ウエ</t>
    </rPh>
    <rPh sb="8" eb="9">
      <t>ホリ</t>
    </rPh>
    <phoneticPr fontId="2"/>
  </si>
  <si>
    <t>36</t>
    <phoneticPr fontId="2"/>
  </si>
  <si>
    <t>4353</t>
    <phoneticPr fontId="2"/>
  </si>
  <si>
    <t>3164</t>
    <phoneticPr fontId="2"/>
  </si>
  <si>
    <t>2225</t>
    <phoneticPr fontId="2"/>
  </si>
  <si>
    <t>千葉県南房総市高崎１２９３－３２</t>
    <rPh sb="0" eb="3">
      <t>チバケン</t>
    </rPh>
    <rPh sb="3" eb="4">
      <t>ミナミ</t>
    </rPh>
    <rPh sb="4" eb="6">
      <t>ボウソウ</t>
    </rPh>
    <rPh sb="6" eb="7">
      <t>シ</t>
    </rPh>
    <rPh sb="7" eb="9">
      <t>タカサキ</t>
    </rPh>
    <phoneticPr fontId="2"/>
  </si>
  <si>
    <t>①</t>
    <phoneticPr fontId="2"/>
  </si>
  <si>
    <t>モモカ</t>
    <phoneticPr fontId="2"/>
  </si>
  <si>
    <t>黒川</t>
    <rPh sb="0" eb="2">
      <t>クロカワ</t>
    </rPh>
    <phoneticPr fontId="2"/>
  </si>
  <si>
    <t>桃花</t>
    <rPh sb="0" eb="2">
      <t>モモカ</t>
    </rPh>
    <phoneticPr fontId="2"/>
  </si>
  <si>
    <t>鋸南小学校</t>
    <rPh sb="0" eb="2">
      <t>キョナン</t>
    </rPh>
    <rPh sb="2" eb="5">
      <t>ショウガッコウ</t>
    </rPh>
    <phoneticPr fontId="2"/>
  </si>
  <si>
    <t>カワナ</t>
    <phoneticPr fontId="2"/>
  </si>
  <si>
    <t>ココミ</t>
    <phoneticPr fontId="2"/>
  </si>
  <si>
    <t>川名</t>
    <rPh sb="0" eb="2">
      <t>カワナ</t>
    </rPh>
    <phoneticPr fontId="2"/>
  </si>
  <si>
    <t>心海</t>
    <rPh sb="0" eb="1">
      <t>ココロ</t>
    </rPh>
    <rPh sb="1" eb="2">
      <t>ウミ</t>
    </rPh>
    <phoneticPr fontId="2"/>
  </si>
  <si>
    <t>富山小学校</t>
    <rPh sb="0" eb="2">
      <t>トミヤマ</t>
    </rPh>
    <rPh sb="2" eb="5">
      <t>ショウガッコウ</t>
    </rPh>
    <phoneticPr fontId="2"/>
  </si>
  <si>
    <t>カワサキ</t>
    <phoneticPr fontId="2"/>
  </si>
  <si>
    <t>リホ</t>
    <phoneticPr fontId="2"/>
  </si>
  <si>
    <t>川﨑</t>
    <rPh sb="0" eb="2">
      <t>カワサキ</t>
    </rPh>
    <phoneticPr fontId="2"/>
  </si>
  <si>
    <t>莉帆</t>
    <rPh sb="0" eb="2">
      <t>リホ</t>
    </rPh>
    <phoneticPr fontId="2"/>
  </si>
  <si>
    <t>ワタナベ</t>
    <phoneticPr fontId="2"/>
  </si>
  <si>
    <t>ミカサ</t>
    <phoneticPr fontId="2"/>
  </si>
  <si>
    <t>渡辺</t>
    <rPh sb="0" eb="2">
      <t>ワタナベ</t>
    </rPh>
    <phoneticPr fontId="2"/>
  </si>
  <si>
    <t>サクマ</t>
    <phoneticPr fontId="2"/>
  </si>
  <si>
    <t>ムツミ</t>
    <phoneticPr fontId="2"/>
  </si>
  <si>
    <t>佐久間</t>
    <rPh sb="0" eb="3">
      <t>サクマ</t>
    </rPh>
    <phoneticPr fontId="2"/>
  </si>
  <si>
    <t>睦美</t>
    <rPh sb="0" eb="2">
      <t>ムツミ</t>
    </rPh>
    <phoneticPr fontId="2"/>
  </si>
  <si>
    <t>クロカワ</t>
    <phoneticPr fontId="2"/>
  </si>
  <si>
    <t>ナナミ</t>
    <phoneticPr fontId="2"/>
  </si>
  <si>
    <t>菜々美</t>
    <rPh sb="0" eb="3">
      <t>ナナミ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</si>
  <si>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</si>
  <si>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</si>
  <si>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</si>
  <si>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</si>
  <si>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ヨシノ</t>
    <phoneticPr fontId="2"/>
  </si>
  <si>
    <t>コハル</t>
    <phoneticPr fontId="2"/>
  </si>
  <si>
    <t>吉野</t>
    <rPh sb="0" eb="2">
      <t>ヨシノ</t>
    </rPh>
    <phoneticPr fontId="2"/>
  </si>
  <si>
    <t>小春</t>
    <rPh sb="0" eb="2">
      <t>コハル</t>
    </rPh>
    <phoneticPr fontId="2"/>
  </si>
  <si>
    <t>シホ</t>
    <phoneticPr fontId="2"/>
  </si>
  <si>
    <t>志帆</t>
    <rPh sb="0" eb="1">
      <t>シ</t>
    </rPh>
    <rPh sb="1" eb="2">
      <t>ホ</t>
    </rPh>
    <phoneticPr fontId="2"/>
  </si>
  <si>
    <t>ナツミ</t>
    <phoneticPr fontId="2"/>
  </si>
  <si>
    <t>夏美</t>
    <rPh sb="0" eb="2">
      <t>ナツミ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</si>
  <si>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</si>
  <si>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rPh sb="0" eb="2">
      <t>イワイ</t>
    </rPh>
    <phoneticPr fontId="2"/>
  </si>
  <si>
    <t>チームの気持ちをひとつにまとめ、日頃お世話になっている先生方、いつも応援してくれるお父さん、お母さんに感謝して、みんなの思いをボールに託し、一所懸命頑張ります。</t>
    <phoneticPr fontId="2"/>
  </si>
  <si>
    <t>みかさ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</si>
</sst>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43" xfId="0" applyFont="1" applyBorder="1" applyAlignment="1" applyProtection="1">
      <alignment horizontal="center" vertical="center" shrinkToFit="1"/>
      <protection locked="0"/>
    </xf>
    <xf numFmtId="0" fontId="12" fillId="0" borderId="44" xfId="0" applyFont="1" applyBorder="1" applyAlignment="1" applyProtection="1">
      <alignment horizontal="center" vertical="center" shrinkToFit="1"/>
      <protection locked="0"/>
    </xf>
    <xf numFmtId="0" fontId="12" fillId="0" borderId="45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24</xdr:row>
      <xdr:rowOff>85725</xdr:rowOff>
    </xdr:from>
    <xdr:to>
      <xdr:col>14</xdr:col>
      <xdr:colOff>133350</xdr:colOff>
      <xdr:row>49</xdr:row>
      <xdr:rowOff>28575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5448300" y="498157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8" zoomScaleNormal="100" workbookViewId="0">
      <selection activeCell="I31" sqref="I31:L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201</v>
      </c>
      <c r="D3" s="145"/>
      <c r="E3" s="145"/>
      <c r="F3" s="145"/>
      <c r="G3" s="145"/>
      <c r="H3" s="145"/>
      <c r="I3" s="146"/>
      <c r="J3" s="247" t="s">
        <v>159</v>
      </c>
      <c r="K3" s="248"/>
      <c r="L3" s="248"/>
      <c r="M3" s="248"/>
      <c r="N3" s="248"/>
      <c r="O3" s="249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182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430150102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23001</v>
      </c>
      <c r="K5" s="228"/>
      <c r="L5" s="228"/>
      <c r="M5" s="228"/>
      <c r="N5" s="228"/>
      <c r="O5" s="228"/>
      <c r="P5" s="193" t="s">
        <v>267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5"/>
      <c r="AE5" s="196" t="s">
        <v>268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203</v>
      </c>
      <c r="D7" s="132"/>
      <c r="E7" s="171" t="s">
        <v>204</v>
      </c>
      <c r="F7" s="133"/>
      <c r="G7" s="230">
        <v>505932341</v>
      </c>
      <c r="H7" s="230"/>
      <c r="I7" s="230"/>
      <c r="J7" s="230">
        <v>18487</v>
      </c>
      <c r="K7" s="230"/>
      <c r="L7" s="230"/>
      <c r="M7" s="230">
        <v>378401</v>
      </c>
      <c r="N7" s="230"/>
      <c r="O7" s="230"/>
      <c r="P7" s="203" t="s">
        <v>72</v>
      </c>
      <c r="Q7" s="204"/>
      <c r="R7" s="165" t="s">
        <v>218</v>
      </c>
      <c r="S7" s="165"/>
      <c r="T7" s="165"/>
      <c r="U7" s="165"/>
      <c r="V7" s="50" t="s">
        <v>73</v>
      </c>
      <c r="W7" s="155" t="s">
        <v>219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53</v>
      </c>
    </row>
    <row r="8" spans="1:51" ht="18" customHeight="1">
      <c r="A8" s="96"/>
      <c r="B8" s="163"/>
      <c r="C8" s="172" t="s">
        <v>205</v>
      </c>
      <c r="D8" s="135"/>
      <c r="E8" s="173" t="s">
        <v>206</v>
      </c>
      <c r="F8" s="136"/>
      <c r="G8" s="230"/>
      <c r="H8" s="230"/>
      <c r="I8" s="230"/>
      <c r="J8" s="230"/>
      <c r="K8" s="230"/>
      <c r="L8" s="230"/>
      <c r="M8" s="230"/>
      <c r="N8" s="230"/>
      <c r="O8" s="230"/>
      <c r="P8" s="157" t="s">
        <v>217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221</v>
      </c>
      <c r="AL8" s="85"/>
      <c r="AM8" s="85"/>
      <c r="AN8" s="85"/>
      <c r="AO8" s="60" t="s">
        <v>76</v>
      </c>
      <c r="AP8" s="85" t="s">
        <v>222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31" t="s">
        <v>207</v>
      </c>
      <c r="D9" s="132"/>
      <c r="E9" s="132" t="s">
        <v>208</v>
      </c>
      <c r="F9" s="133"/>
      <c r="G9" s="230">
        <v>505933061</v>
      </c>
      <c r="H9" s="230"/>
      <c r="I9" s="230"/>
      <c r="J9" s="230">
        <v>27463</v>
      </c>
      <c r="K9" s="230"/>
      <c r="L9" s="230"/>
      <c r="M9" s="230">
        <v>396449</v>
      </c>
      <c r="N9" s="230"/>
      <c r="O9" s="230"/>
      <c r="P9" s="203" t="s">
        <v>72</v>
      </c>
      <c r="Q9" s="204"/>
      <c r="R9" s="165" t="s">
        <v>223</v>
      </c>
      <c r="S9" s="165"/>
      <c r="T9" s="165"/>
      <c r="U9" s="165"/>
      <c r="V9" s="50" t="s">
        <v>73</v>
      </c>
      <c r="W9" s="155" t="s">
        <v>224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220</v>
      </c>
      <c r="AM9" s="83"/>
      <c r="AN9" s="83"/>
      <c r="AO9" s="83"/>
      <c r="AP9" s="83"/>
      <c r="AQ9" s="83"/>
      <c r="AR9" s="83"/>
      <c r="AS9" s="59" t="s">
        <v>194</v>
      </c>
      <c r="AT9" s="78">
        <v>51</v>
      </c>
    </row>
    <row r="10" spans="1:51" ht="18" customHeight="1">
      <c r="A10" s="96"/>
      <c r="B10" s="163"/>
      <c r="C10" s="134" t="s">
        <v>209</v>
      </c>
      <c r="D10" s="135"/>
      <c r="E10" s="135" t="s">
        <v>210</v>
      </c>
      <c r="F10" s="136"/>
      <c r="G10" s="230"/>
      <c r="H10" s="230"/>
      <c r="I10" s="230"/>
      <c r="J10" s="230"/>
      <c r="K10" s="230"/>
      <c r="L10" s="230"/>
      <c r="M10" s="230"/>
      <c r="N10" s="230"/>
      <c r="O10" s="230"/>
      <c r="P10" s="157" t="s">
        <v>225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226</v>
      </c>
      <c r="AL10" s="85"/>
      <c r="AM10" s="85"/>
      <c r="AN10" s="85"/>
      <c r="AO10" s="60" t="s">
        <v>195</v>
      </c>
      <c r="AP10" s="85" t="s">
        <v>227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31" t="s">
        <v>207</v>
      </c>
      <c r="D11" s="132"/>
      <c r="E11" s="132" t="s">
        <v>211</v>
      </c>
      <c r="F11" s="133"/>
      <c r="G11" s="230">
        <v>507354336</v>
      </c>
      <c r="H11" s="230"/>
      <c r="I11" s="230"/>
      <c r="J11" s="230">
        <v>27462</v>
      </c>
      <c r="K11" s="230"/>
      <c r="L11" s="230"/>
      <c r="M11" s="230">
        <v>396447</v>
      </c>
      <c r="N11" s="230"/>
      <c r="O11" s="230"/>
      <c r="P11" s="203" t="s">
        <v>72</v>
      </c>
      <c r="Q11" s="204"/>
      <c r="R11" s="165" t="s">
        <v>218</v>
      </c>
      <c r="S11" s="165"/>
      <c r="T11" s="165"/>
      <c r="U11" s="165"/>
      <c r="V11" s="50" t="s">
        <v>73</v>
      </c>
      <c r="W11" s="155" t="s">
        <v>229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220</v>
      </c>
      <c r="AM11" s="83"/>
      <c r="AN11" s="83"/>
      <c r="AO11" s="83"/>
      <c r="AP11" s="83"/>
      <c r="AQ11" s="83"/>
      <c r="AR11" s="83"/>
      <c r="AS11" s="59" t="s">
        <v>194</v>
      </c>
      <c r="AT11" s="78">
        <v>51</v>
      </c>
    </row>
    <row r="12" spans="1:51" ht="18" customHeight="1">
      <c r="A12" s="96"/>
      <c r="B12" s="163"/>
      <c r="C12" s="134" t="s">
        <v>209</v>
      </c>
      <c r="D12" s="135"/>
      <c r="E12" s="135" t="s">
        <v>212</v>
      </c>
      <c r="F12" s="136"/>
      <c r="G12" s="230"/>
      <c r="H12" s="230"/>
      <c r="I12" s="230"/>
      <c r="J12" s="230"/>
      <c r="K12" s="230"/>
      <c r="L12" s="230"/>
      <c r="M12" s="230"/>
      <c r="N12" s="230"/>
      <c r="O12" s="230"/>
      <c r="P12" s="157" t="s">
        <v>230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221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 t="s">
        <v>207</v>
      </c>
      <c r="D13" s="132"/>
      <c r="E13" s="132" t="s">
        <v>211</v>
      </c>
      <c r="F13" s="133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 t="s">
        <v>213</v>
      </c>
      <c r="D14" s="135"/>
      <c r="E14" s="135" t="s">
        <v>214</v>
      </c>
      <c r="F14" s="136"/>
      <c r="G14" s="233"/>
      <c r="H14" s="233"/>
      <c r="I14" s="233"/>
      <c r="J14" s="233"/>
      <c r="K14" s="233"/>
      <c r="L14" s="233"/>
      <c r="M14" s="233"/>
      <c r="N14" s="233"/>
      <c r="O14" s="233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4" t="s">
        <v>166</v>
      </c>
      <c r="B15" s="163"/>
      <c r="C15" s="131" t="s">
        <v>203</v>
      </c>
      <c r="D15" s="132"/>
      <c r="E15" s="132" t="s">
        <v>204</v>
      </c>
      <c r="F15" s="133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65" t="s">
        <v>218</v>
      </c>
      <c r="S15" s="165"/>
      <c r="T15" s="165"/>
      <c r="U15" s="165"/>
      <c r="V15" s="49" t="s">
        <v>73</v>
      </c>
      <c r="W15" s="155" t="s">
        <v>229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>
        <v>51</v>
      </c>
    </row>
    <row r="16" spans="1:51" ht="18" customHeight="1">
      <c r="A16" s="96"/>
      <c r="B16" s="163"/>
      <c r="C16" s="134" t="s">
        <v>215</v>
      </c>
      <c r="D16" s="135"/>
      <c r="E16" s="135" t="s">
        <v>216</v>
      </c>
      <c r="F16" s="136"/>
      <c r="G16" s="233"/>
      <c r="H16" s="233"/>
      <c r="I16" s="233"/>
      <c r="J16" s="233"/>
      <c r="K16" s="233"/>
      <c r="L16" s="233"/>
      <c r="M16" s="233"/>
      <c r="N16" s="233"/>
      <c r="O16" s="233"/>
      <c r="P16" s="157" t="s">
        <v>230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221</v>
      </c>
      <c r="AL16" s="85"/>
      <c r="AM16" s="85"/>
      <c r="AN16" s="85"/>
      <c r="AO16" s="60" t="s">
        <v>195</v>
      </c>
      <c r="AP16" s="85" t="s">
        <v>228</v>
      </c>
      <c r="AQ16" s="85"/>
      <c r="AR16" s="85"/>
      <c r="AS16" s="86"/>
      <c r="AT16" s="78"/>
    </row>
    <row r="17" spans="1:46">
      <c r="A17" s="96" t="s">
        <v>6</v>
      </c>
      <c r="B17" s="163"/>
      <c r="C17" s="221" t="str">
        <f>IF(P16="","",P16)</f>
        <v>千葉県南房総市高崎１２９３－３２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21" t="str">
        <f>IF(AL15="","",AL15&amp;"-"&amp;AK16&amp;"-"&amp;AP16)</f>
        <v>0470-57-3164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>
        <v>90</v>
      </c>
      <c r="D21" s="235"/>
      <c r="E21" s="235">
        <v>6130</v>
      </c>
      <c r="F21" s="235"/>
      <c r="G21" s="235">
        <v>4720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1" t="s">
        <v>154</v>
      </c>
      <c r="C23" s="222" t="s">
        <v>173</v>
      </c>
      <c r="D23" s="223"/>
      <c r="E23" s="224" t="s">
        <v>174</v>
      </c>
      <c r="F23" s="225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63"/>
      <c r="C24" s="211" t="s">
        <v>171</v>
      </c>
      <c r="D24" s="212"/>
      <c r="E24" s="213" t="s">
        <v>172</v>
      </c>
      <c r="F24" s="214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7" t="s">
        <v>231</v>
      </c>
      <c r="C25" s="170" t="s">
        <v>252</v>
      </c>
      <c r="D25" s="132"/>
      <c r="E25" s="171" t="s">
        <v>232</v>
      </c>
      <c r="F25" s="133"/>
      <c r="G25" s="119">
        <v>5</v>
      </c>
      <c r="H25" s="120"/>
      <c r="I25" s="226" t="s">
        <v>235</v>
      </c>
      <c r="J25" s="123"/>
      <c r="K25" s="123"/>
      <c r="L25" s="120"/>
      <c r="M25" s="119">
        <v>520470802</v>
      </c>
      <c r="N25" s="123"/>
      <c r="O25" s="120"/>
      <c r="P25" s="119">
        <v>152</v>
      </c>
      <c r="Q25" s="123"/>
      <c r="R25" s="123"/>
      <c r="S25" s="123"/>
      <c r="T25" s="125"/>
      <c r="U25" s="1"/>
      <c r="V25" s="1"/>
      <c r="W25" s="1"/>
      <c r="X25" s="1"/>
      <c r="Y25" s="237">
        <v>7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233</v>
      </c>
      <c r="D26" s="135"/>
      <c r="E26" s="173" t="s">
        <v>234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236</v>
      </c>
      <c r="D27" s="132"/>
      <c r="E27" s="171" t="s">
        <v>237</v>
      </c>
      <c r="F27" s="133"/>
      <c r="G27" s="119">
        <v>5</v>
      </c>
      <c r="H27" s="120"/>
      <c r="I27" s="226" t="s">
        <v>240</v>
      </c>
      <c r="J27" s="123"/>
      <c r="K27" s="123"/>
      <c r="L27" s="120"/>
      <c r="M27" s="119">
        <v>519203015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238</v>
      </c>
      <c r="D28" s="135"/>
      <c r="E28" s="173" t="s">
        <v>239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241</v>
      </c>
      <c r="D29" s="132"/>
      <c r="E29" s="171" t="s">
        <v>242</v>
      </c>
      <c r="F29" s="133"/>
      <c r="G29" s="119">
        <v>5</v>
      </c>
      <c r="H29" s="120"/>
      <c r="I29" s="226" t="s">
        <v>240</v>
      </c>
      <c r="J29" s="123"/>
      <c r="K29" s="123"/>
      <c r="L29" s="120"/>
      <c r="M29" s="119">
        <v>516672436</v>
      </c>
      <c r="N29" s="123"/>
      <c r="O29" s="120"/>
      <c r="P29" s="119">
        <v>145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243</v>
      </c>
      <c r="D30" s="135"/>
      <c r="E30" s="173" t="s">
        <v>244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245</v>
      </c>
      <c r="D31" s="132"/>
      <c r="E31" s="171" t="s">
        <v>246</v>
      </c>
      <c r="F31" s="133"/>
      <c r="G31" s="119">
        <v>5</v>
      </c>
      <c r="H31" s="120"/>
      <c r="I31" s="226" t="s">
        <v>240</v>
      </c>
      <c r="J31" s="123"/>
      <c r="K31" s="123"/>
      <c r="L31" s="120"/>
      <c r="M31" s="119">
        <v>518178352</v>
      </c>
      <c r="N31" s="123"/>
      <c r="O31" s="120"/>
      <c r="P31" s="119">
        <v>150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247</v>
      </c>
      <c r="D32" s="135"/>
      <c r="E32" s="173" t="s">
        <v>270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248</v>
      </c>
      <c r="D33" s="132"/>
      <c r="E33" s="171" t="s">
        <v>249</v>
      </c>
      <c r="F33" s="133"/>
      <c r="G33" s="119">
        <v>4</v>
      </c>
      <c r="H33" s="120"/>
      <c r="I33" s="226" t="s">
        <v>240</v>
      </c>
      <c r="J33" s="123"/>
      <c r="K33" s="123"/>
      <c r="L33" s="120"/>
      <c r="M33" s="119">
        <v>519203022</v>
      </c>
      <c r="N33" s="123"/>
      <c r="O33" s="120"/>
      <c r="P33" s="119">
        <v>143</v>
      </c>
      <c r="Q33" s="123"/>
      <c r="R33" s="123"/>
      <c r="S33" s="123"/>
      <c r="T33" s="125"/>
      <c r="U33" s="1"/>
      <c r="V33" s="1"/>
      <c r="W33" s="1"/>
      <c r="X33" s="1"/>
      <c r="Y33" s="149" t="s">
        <v>231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250</v>
      </c>
      <c r="D34" s="135"/>
      <c r="E34" s="173" t="s">
        <v>251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252</v>
      </c>
      <c r="D35" s="132"/>
      <c r="E35" s="171" t="s">
        <v>253</v>
      </c>
      <c r="F35" s="133"/>
      <c r="G35" s="119">
        <v>3</v>
      </c>
      <c r="H35" s="120"/>
      <c r="I35" s="226" t="s">
        <v>235</v>
      </c>
      <c r="J35" s="123"/>
      <c r="K35" s="123"/>
      <c r="L35" s="120"/>
      <c r="M35" s="119">
        <v>519995859</v>
      </c>
      <c r="N35" s="123"/>
      <c r="O35" s="120"/>
      <c r="P35" s="119">
        <v>145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233</v>
      </c>
      <c r="D36" s="135"/>
      <c r="E36" s="173" t="s">
        <v>254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70" t="s">
        <v>255</v>
      </c>
      <c r="D37" s="132"/>
      <c r="E37" s="171" t="s">
        <v>256</v>
      </c>
      <c r="F37" s="133"/>
      <c r="G37" s="119">
        <v>3</v>
      </c>
      <c r="H37" s="120"/>
      <c r="I37" s="226" t="s">
        <v>235</v>
      </c>
      <c r="J37" s="123"/>
      <c r="K37" s="123"/>
      <c r="L37" s="120"/>
      <c r="M37" s="119">
        <v>519995866</v>
      </c>
      <c r="N37" s="123"/>
      <c r="O37" s="120"/>
      <c r="P37" s="119">
        <v>138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257</v>
      </c>
      <c r="D38" s="135"/>
      <c r="E38" s="173" t="s">
        <v>258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70" t="s">
        <v>259</v>
      </c>
      <c r="D39" s="132"/>
      <c r="E39" s="171" t="s">
        <v>260</v>
      </c>
      <c r="F39" s="133"/>
      <c r="G39" s="119">
        <v>3</v>
      </c>
      <c r="H39" s="120"/>
      <c r="I39" s="226" t="s">
        <v>235</v>
      </c>
      <c r="J39" s="123"/>
      <c r="K39" s="123"/>
      <c r="L39" s="120"/>
      <c r="M39" s="119">
        <v>520470826</v>
      </c>
      <c r="N39" s="123"/>
      <c r="O39" s="120"/>
      <c r="P39" s="119">
        <v>140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261</v>
      </c>
      <c r="D40" s="135"/>
      <c r="E40" s="173" t="s">
        <v>262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10</v>
      </c>
      <c r="C41" s="170" t="s">
        <v>241</v>
      </c>
      <c r="D41" s="132"/>
      <c r="E41" s="171" t="s">
        <v>263</v>
      </c>
      <c r="F41" s="133"/>
      <c r="G41" s="119">
        <v>1</v>
      </c>
      <c r="H41" s="120"/>
      <c r="I41" s="226" t="s">
        <v>240</v>
      </c>
      <c r="J41" s="123"/>
      <c r="K41" s="123"/>
      <c r="L41" s="120"/>
      <c r="M41" s="119">
        <v>520951936</v>
      </c>
      <c r="N41" s="123"/>
      <c r="O41" s="120"/>
      <c r="P41" s="119">
        <v>125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243</v>
      </c>
      <c r="D42" s="135"/>
      <c r="E42" s="173" t="s">
        <v>264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11</v>
      </c>
      <c r="C43" s="170" t="s">
        <v>248</v>
      </c>
      <c r="D43" s="132"/>
      <c r="E43" s="171" t="s">
        <v>265</v>
      </c>
      <c r="F43" s="133"/>
      <c r="G43" s="119">
        <v>1</v>
      </c>
      <c r="H43" s="120"/>
      <c r="I43" s="226" t="s">
        <v>240</v>
      </c>
      <c r="J43" s="123"/>
      <c r="K43" s="123"/>
      <c r="L43" s="120"/>
      <c r="M43" s="119">
        <v>520951943</v>
      </c>
      <c r="N43" s="123"/>
      <c r="O43" s="120"/>
      <c r="P43" s="119">
        <v>123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2" t="s">
        <v>250</v>
      </c>
      <c r="D44" s="135"/>
      <c r="E44" s="173" t="s">
        <v>266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/>
      <c r="D48" s="219"/>
      <c r="E48" s="219"/>
      <c r="F48" s="220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269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80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34" zoomScaleNormal="100" workbookViewId="0">
      <selection activeCell="C25" sqref="C25:F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岩井ジュニア・シックス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430150102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高橋　良次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505932341</v>
      </c>
      <c r="H7" s="275"/>
      <c r="I7" s="275"/>
      <c r="J7" s="275">
        <f>IF(入力!J7="","",入力!J7)</f>
        <v>18487</v>
      </c>
      <c r="K7" s="275"/>
      <c r="L7" s="275"/>
      <c r="M7" s="275">
        <f>IF(入力!M7="","",入力!M7)</f>
        <v>378401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鈴木　富夫</v>
      </c>
      <c r="D9" s="269"/>
      <c r="E9" s="269"/>
      <c r="F9" s="269"/>
      <c r="G9" s="275">
        <f>IF(入力!G9="","",入力!G9)</f>
        <v>505933061</v>
      </c>
      <c r="H9" s="275"/>
      <c r="I9" s="275"/>
      <c r="J9" s="275">
        <f>IF(入力!J9="","",入力!J9)</f>
        <v>27463</v>
      </c>
      <c r="K9" s="275"/>
      <c r="L9" s="275"/>
      <c r="M9" s="275">
        <f>IF(入力!M9="","",入力!M9)</f>
        <v>396449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鈴木　和美</v>
      </c>
      <c r="D11" s="269"/>
      <c r="E11" s="269"/>
      <c r="F11" s="269"/>
      <c r="G11" s="275">
        <f>IF(入力!G11="","",入力!G11)</f>
        <v>507354336</v>
      </c>
      <c r="H11" s="275"/>
      <c r="I11" s="275"/>
      <c r="J11" s="275">
        <f>IF(入力!J11="","",入力!J11)</f>
        <v>27462</v>
      </c>
      <c r="K11" s="275"/>
      <c r="L11" s="275"/>
      <c r="M11" s="275">
        <f>IF(入力!M11="","",入力!M11)</f>
        <v>396447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鈴木　和美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高橋　良次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千葉県南房総市高崎１２９３－３２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0470-57-3164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90－6130－4720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黒川　桃花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鋸南小学校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520470802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川名　心海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519203015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川﨑　莉帆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富山小学校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516672436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渡辺　みかさ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富山小学校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518178352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佐久間　睦美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富山小学校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519203022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黒川　菜々美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鋸南小学校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519995859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金木　結愛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鋸南小学校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519995866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吉野　小春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鋸南小学校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520470826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川﨑　志帆</v>
      </c>
      <c r="D41" s="269"/>
      <c r="E41" s="269"/>
      <c r="F41" s="269"/>
      <c r="G41" s="267">
        <f>IF(入力!G41="","",入力!G41)</f>
        <v>1</v>
      </c>
      <c r="H41" s="267" t="str">
        <f>IF(入力!H41="","",入力!H41)</f>
        <v/>
      </c>
      <c r="I41" s="267" t="str">
        <f>IF(入力!I41="","",入力!I41)</f>
        <v>富山小学校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520951936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11</v>
      </c>
      <c r="C43" s="268" t="str">
        <f>IF(入力!C44="","",入力!C44&amp;"　"&amp;入力!E44)</f>
        <v>佐久間　夏美</v>
      </c>
      <c r="D43" s="269"/>
      <c r="E43" s="269"/>
      <c r="F43" s="269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富山小学校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520951943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3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イワイ　ジュニア・シックス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南房総市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JR内房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岩井ジュニア・シックス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430150102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岩井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18487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27463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27462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>
        <f>IF(入力!M7="","",入力!M7)</f>
        <v>378401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>
        <f>IF(入力!M9="","",入力!M9)</f>
        <v>396449</v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>
        <f>IF(入力!M11="","",入力!M11)</f>
        <v>396447</v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タカハシ　リョウジ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53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299</v>
      </c>
      <c r="AC22" s="335"/>
      <c r="AD22" s="335"/>
      <c r="AE22" s="335"/>
      <c r="AF22" s="16" t="s">
        <v>73</v>
      </c>
      <c r="AG22" s="335" t="str">
        <f>IF(入力!W7="","",入力!W7)</f>
        <v>2221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0470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高橋　良次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千葉県南房総市合戸７９３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57</v>
      </c>
      <c r="AY23" s="325"/>
      <c r="AZ23" s="325"/>
      <c r="BA23" s="325"/>
      <c r="BB23" s="19" t="s">
        <v>76</v>
      </c>
      <c r="BC23" s="325" t="str">
        <f>IF(入力!AP8="","",入力!AP8)</f>
        <v>4850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スズキ　トミオ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51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294</v>
      </c>
      <c r="AC24" s="335"/>
      <c r="AD24" s="335"/>
      <c r="AE24" s="335"/>
      <c r="AF24" s="16" t="s">
        <v>73</v>
      </c>
      <c r="AG24" s="335" t="str">
        <f>IF(入力!W9="","",入力!W9)</f>
        <v>0825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0470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鈴木　富夫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千葉県南房総市上堀１０１９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36</v>
      </c>
      <c r="AY25" s="325"/>
      <c r="AZ25" s="325"/>
      <c r="BA25" s="325"/>
      <c r="BB25" s="19" t="s">
        <v>76</v>
      </c>
      <c r="BC25" s="325" t="str">
        <f>IF(入力!AP10="","",入力!AP10)</f>
        <v>4353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スズキ　カズミ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51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299</v>
      </c>
      <c r="AC26" s="335"/>
      <c r="AD26" s="335"/>
      <c r="AE26" s="335"/>
      <c r="AF26" s="16" t="s">
        <v>73</v>
      </c>
      <c r="AG26" s="335" t="str">
        <f>IF(入力!W11="","",入力!W11)</f>
        <v>2225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0470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鈴木　和美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千葉県南房総市高崎１２９３－３２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57</v>
      </c>
      <c r="AY27" s="325"/>
      <c r="AZ27" s="325"/>
      <c r="BA27" s="325"/>
      <c r="BB27" s="19" t="s">
        <v>76</v>
      </c>
      <c r="BC27" s="325" t="str">
        <f>IF(入力!AP12="","",入力!AP12)</f>
        <v>3164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タカハシ　リョウジ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51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299</v>
      </c>
      <c r="AC28" s="335"/>
      <c r="AD28" s="335"/>
      <c r="AE28" s="335"/>
      <c r="AF28" s="16" t="s">
        <v>73</v>
      </c>
      <c r="AG28" s="335" t="str">
        <f>IF(入力!W15="","",入力!W15)</f>
        <v>2225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0470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高橋　良次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千葉県南房総市高崎１２９３－３２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57</v>
      </c>
      <c r="AY29" s="337"/>
      <c r="AZ29" s="337"/>
      <c r="BA29" s="337"/>
      <c r="BB29" s="73" t="s">
        <v>76</v>
      </c>
      <c r="BC29" s="337" t="str">
        <f>IF(入力!AP16="","",入力!AP16)</f>
        <v>3164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クロカワ　モモカ
黒川　桃花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5</v>
      </c>
      <c r="R34" s="298"/>
      <c r="S34" s="299"/>
      <c r="T34" s="303" t="str">
        <f>IF(入力!I25="","",入力!I25)</f>
        <v>鋸南小学校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520470802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152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カワナ　ココミ
川名　心海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5</v>
      </c>
      <c r="R36" s="298"/>
      <c r="S36" s="299"/>
      <c r="T36" s="303" t="str">
        <f>IF(入力!I27="","",入力!I27)</f>
        <v>富山小学校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519203015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150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カワサキ　リホ
川﨑　莉帆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5</v>
      </c>
      <c r="R38" s="298"/>
      <c r="S38" s="299"/>
      <c r="T38" s="303" t="str">
        <f>IF(入力!I29="","",入力!I29)</f>
        <v>富山小学校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516672436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145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ワタナベ　ミカサ
渡辺　みかさ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5</v>
      </c>
      <c r="R40" s="298"/>
      <c r="S40" s="299"/>
      <c r="T40" s="303" t="str">
        <f>IF(入力!I31="","",入力!I31)</f>
        <v>富山小学校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518178352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150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サクマ　ムツミ
佐久間　睦美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4</v>
      </c>
      <c r="R42" s="298"/>
      <c r="S42" s="299"/>
      <c r="T42" s="303" t="str">
        <f>IF(入力!I33="","",入力!I33)</f>
        <v>富山小学校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519203022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143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クロカワ　ナナミ
黒川　菜々美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3</v>
      </c>
      <c r="R44" s="298"/>
      <c r="S44" s="299"/>
      <c r="T44" s="303" t="str">
        <f>IF(入力!I35="","",入力!I35)</f>
        <v>鋸南小学校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519995859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145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カネキ　ユア
金木　結愛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3</v>
      </c>
      <c r="R46" s="298"/>
      <c r="S46" s="299"/>
      <c r="T46" s="303" t="str">
        <f>IF(入力!I37="","",入力!I37)</f>
        <v>鋸南小学校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519995866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138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ヨシノ　コハル
吉野　小春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3</v>
      </c>
      <c r="R48" s="298"/>
      <c r="S48" s="299"/>
      <c r="T48" s="303" t="str">
        <f>IF(入力!I39="","",入力!I39)</f>
        <v>鋸南小学校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520470826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140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10</v>
      </c>
      <c r="D50" s="286"/>
      <c r="E50" s="287"/>
      <c r="F50" s="291" t="str">
        <f>IF(入力!C42="","",入力!C41&amp;"　"&amp;入力!E41&amp;"
"&amp;入力!C42&amp;"　"&amp;入力!E42)</f>
        <v>カワサキ　シホ
川﨑　志帆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1</v>
      </c>
      <c r="R50" s="298"/>
      <c r="S50" s="299"/>
      <c r="T50" s="303" t="str">
        <f>IF(入力!I41="","",入力!I41)</f>
        <v>富山小学校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520951936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125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11</v>
      </c>
      <c r="D52" s="286"/>
      <c r="E52" s="287"/>
      <c r="F52" s="291" t="str">
        <f>IF(入力!C44="","",入力!C43&amp;"　"&amp;入力!E43&amp;"
"&amp;入力!C44&amp;"　"&amp;入力!E44)</f>
        <v>サクマ　ナツミ
佐久間　夏美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1</v>
      </c>
      <c r="R52" s="298"/>
      <c r="S52" s="299"/>
      <c r="T52" s="303" t="str">
        <f>IF(入力!I43="","",入力!I43)</f>
        <v>富山小学校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520951943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123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 t="str">
        <f>IF(入力!B45="","",入力!B45)</f>
        <v/>
      </c>
      <c r="D54" s="286"/>
      <c r="E54" s="287"/>
      <c r="F54" s="291" t="str">
        <f>IF(入力!C46="","",入力!C45&amp;"　"&amp;入力!E45&amp;"
"&amp;入力!C46&amp;"　"&amp;入力!E46)</f>
        <v/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 t="str">
        <f>IF(入力!G45="","",入力!G45)</f>
        <v/>
      </c>
      <c r="R54" s="298"/>
      <c r="S54" s="299"/>
      <c r="T54" s="303" t="str">
        <f>IF(入力!I45="","",入力!I45)</f>
        <v/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 t="str">
        <f>IF(入力!M45="","",入力!M45)</f>
        <v/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 t="str">
        <f>IF(入力!P45="","",入力!P45)</f>
        <v/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 t="str">
        <f>IF(入力!B47="","",入力!B47)</f>
        <v/>
      </c>
      <c r="D56" s="286"/>
      <c r="E56" s="287"/>
      <c r="F56" s="291" t="str">
        <f>IF(入力!C48="","",入力!C47&amp;"　"&amp;入力!E47&amp;"
"&amp;入力!C48&amp;"　"&amp;入力!E48)</f>
        <v/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 t="str">
        <f>IF(入力!G47="","",入力!G47)</f>
        <v/>
      </c>
      <c r="R56" s="298"/>
      <c r="S56" s="299"/>
      <c r="T56" s="303" t="str">
        <f>IF(入力!I47="","",入力!I47)</f>
        <v/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 t="str">
        <f>IF(入力!M47="","",入力!M47)</f>
        <v/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 t="str">
        <f>IF(入力!P47="","",入力!P47)</f>
        <v/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5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岩井ジュニア・シックス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430150102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高橋　良次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505932341</v>
      </c>
      <c r="H7" s="275"/>
      <c r="I7" s="275"/>
      <c r="J7" s="275">
        <f>IF(入力!J7="","",入力!J7)</f>
        <v>18487</v>
      </c>
      <c r="K7" s="275"/>
      <c r="L7" s="275"/>
      <c r="M7" s="275">
        <f>IF(入力!M7="","",入力!M7)</f>
        <v>378401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鈴木　富夫</v>
      </c>
      <c r="D9" s="269"/>
      <c r="E9" s="269"/>
      <c r="F9" s="269"/>
      <c r="G9" s="275">
        <f>IF(入力!G9="","",入力!G9)</f>
        <v>505933061</v>
      </c>
      <c r="H9" s="275"/>
      <c r="I9" s="275"/>
      <c r="J9" s="275">
        <f>IF(入力!J9="","",入力!J9)</f>
        <v>27463</v>
      </c>
      <c r="K9" s="275"/>
      <c r="L9" s="275"/>
      <c r="M9" s="275">
        <f>IF(入力!M9="","",入力!M9)</f>
        <v>396449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鈴木　和美</v>
      </c>
      <c r="D11" s="269"/>
      <c r="E11" s="269"/>
      <c r="F11" s="269"/>
      <c r="G11" s="275">
        <f>IF(入力!G11="","",入力!G11)</f>
        <v>507354336</v>
      </c>
      <c r="H11" s="275"/>
      <c r="I11" s="275"/>
      <c r="J11" s="275">
        <f>IF(入力!J11="","",入力!J11)</f>
        <v>27462</v>
      </c>
      <c r="K11" s="275"/>
      <c r="L11" s="275"/>
      <c r="M11" s="275">
        <f>IF(入力!M11="","",入力!M11)</f>
        <v>396447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鈴木　和美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高橋　良次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千葉県南房総市高崎１２９３－３２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0470-57-3164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90－6130－4720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黒川　桃花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鋸南小学校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520470802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川名　心海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519203015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川﨑　莉帆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富山小学校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516672436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渡辺　みかさ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富山小学校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518178352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佐久間　睦美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富山小学校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519203022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黒川　菜々美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鋸南小学校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519995859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金木　結愛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鋸南小学校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519995866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吉野　小春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鋸南小学校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520470826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川﨑　志帆</v>
      </c>
      <c r="D41" s="269"/>
      <c r="E41" s="269"/>
      <c r="F41" s="269"/>
      <c r="G41" s="267">
        <f>IF(入力!G41="","",入力!G41)</f>
        <v>1</v>
      </c>
      <c r="H41" s="267" t="str">
        <f>IF(入力!H41="","",入力!H41)</f>
        <v/>
      </c>
      <c r="I41" s="267" t="str">
        <f>IF(入力!I41="","",入力!I41)</f>
        <v>富山小学校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520951936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11</v>
      </c>
      <c r="C43" s="268" t="str">
        <f>IF(入力!C44="","",入力!C44&amp;"　"&amp;入力!E44)</f>
        <v>佐久間　夏美</v>
      </c>
      <c r="D43" s="269"/>
      <c r="E43" s="269"/>
      <c r="F43" s="269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富山小学校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520951943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6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岩井ジュニア・シックス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430150102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高橋　良次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505932341</v>
      </c>
      <c r="H7" s="275"/>
      <c r="I7" s="275"/>
      <c r="J7" s="275">
        <f>IF(入力!J7="","",入力!J7)</f>
        <v>18487</v>
      </c>
      <c r="K7" s="275"/>
      <c r="L7" s="275"/>
      <c r="M7" s="275">
        <f>IF(入力!M7="","",入力!M7)</f>
        <v>378401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鈴木　富夫</v>
      </c>
      <c r="D9" s="269"/>
      <c r="E9" s="269"/>
      <c r="F9" s="269"/>
      <c r="G9" s="275">
        <f>IF(入力!G9="","",入力!G9)</f>
        <v>505933061</v>
      </c>
      <c r="H9" s="275"/>
      <c r="I9" s="275"/>
      <c r="J9" s="275">
        <f>IF(入力!J9="","",入力!J9)</f>
        <v>27463</v>
      </c>
      <c r="K9" s="275"/>
      <c r="L9" s="275"/>
      <c r="M9" s="275">
        <f>IF(入力!M9="","",入力!M9)</f>
        <v>396449</v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鈴木　和美</v>
      </c>
      <c r="D11" s="269"/>
      <c r="E11" s="269"/>
      <c r="F11" s="269"/>
      <c r="G11" s="275">
        <f>IF(入力!G11="","",入力!G11)</f>
        <v>507354336</v>
      </c>
      <c r="H11" s="275"/>
      <c r="I11" s="275"/>
      <c r="J11" s="275">
        <f>IF(入力!J11="","",入力!J11)</f>
        <v>27462</v>
      </c>
      <c r="K11" s="275"/>
      <c r="L11" s="275"/>
      <c r="M11" s="275">
        <f>IF(入力!M11="","",入力!M11)</f>
        <v>396447</v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鈴木　和美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高橋　良次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千葉県南房総市高崎１２９３－３２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0470-57-3164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90－6130－4720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黒川　桃花</v>
      </c>
      <c r="D25" s="269"/>
      <c r="E25" s="269"/>
      <c r="F25" s="269"/>
      <c r="G25" s="267">
        <f>IF(入力!G25="","",入力!G25)</f>
        <v>5</v>
      </c>
      <c r="H25" s="267" t="str">
        <f>IF(入力!H25="","",入力!H25)</f>
        <v/>
      </c>
      <c r="I25" s="267" t="str">
        <f>IF(入力!I25="","",入力!I25)</f>
        <v>鋸南小学校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520470802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川名　心海</v>
      </c>
      <c r="D27" s="269"/>
      <c r="E27" s="269"/>
      <c r="F27" s="269"/>
      <c r="G27" s="267">
        <f>IF(入力!G27="","",入力!G27)</f>
        <v>5</v>
      </c>
      <c r="H27" s="267" t="str">
        <f>IF(入力!H27="","",入力!H27)</f>
        <v/>
      </c>
      <c r="I27" s="267" t="str">
        <f>IF(入力!I27="","",入力!I27)</f>
        <v>富山小学校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519203015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川﨑　莉帆</v>
      </c>
      <c r="D29" s="269"/>
      <c r="E29" s="269"/>
      <c r="F29" s="269"/>
      <c r="G29" s="267">
        <f>IF(入力!G29="","",入力!G29)</f>
        <v>5</v>
      </c>
      <c r="H29" s="267" t="str">
        <f>IF(入力!H29="","",入力!H29)</f>
        <v/>
      </c>
      <c r="I29" s="267" t="str">
        <f>IF(入力!I29="","",入力!I29)</f>
        <v>富山小学校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516672436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渡辺　みかさ</v>
      </c>
      <c r="D31" s="269"/>
      <c r="E31" s="269"/>
      <c r="F31" s="269"/>
      <c r="G31" s="267">
        <f>IF(入力!G31="","",入力!G31)</f>
        <v>5</v>
      </c>
      <c r="H31" s="267" t="str">
        <f>IF(入力!H31="","",入力!H31)</f>
        <v/>
      </c>
      <c r="I31" s="267" t="str">
        <f>IF(入力!I31="","",入力!I31)</f>
        <v>富山小学校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518178352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佐久間　睦美</v>
      </c>
      <c r="D33" s="269"/>
      <c r="E33" s="269"/>
      <c r="F33" s="269"/>
      <c r="G33" s="267">
        <f>IF(入力!G33="","",入力!G33)</f>
        <v>4</v>
      </c>
      <c r="H33" s="267" t="str">
        <f>IF(入力!H33="","",入力!H33)</f>
        <v/>
      </c>
      <c r="I33" s="267" t="str">
        <f>IF(入力!I33="","",入力!I33)</f>
        <v>富山小学校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519203022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黒川　菜々美</v>
      </c>
      <c r="D35" s="269"/>
      <c r="E35" s="269"/>
      <c r="F35" s="269"/>
      <c r="G35" s="267">
        <f>IF(入力!G35="","",入力!G35)</f>
        <v>3</v>
      </c>
      <c r="H35" s="267" t="str">
        <f>IF(入力!H35="","",入力!H35)</f>
        <v/>
      </c>
      <c r="I35" s="267" t="str">
        <f>IF(入力!I35="","",入力!I35)</f>
        <v>鋸南小学校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519995859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金木　結愛</v>
      </c>
      <c r="D37" s="269"/>
      <c r="E37" s="269"/>
      <c r="F37" s="269"/>
      <c r="G37" s="267">
        <f>IF(入力!G37="","",入力!G37)</f>
        <v>3</v>
      </c>
      <c r="H37" s="267" t="str">
        <f>IF(入力!H37="","",入力!H37)</f>
        <v/>
      </c>
      <c r="I37" s="267" t="str">
        <f>IF(入力!I37="","",入力!I37)</f>
        <v>鋸南小学校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519995866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吉野　小春</v>
      </c>
      <c r="D39" s="269"/>
      <c r="E39" s="269"/>
      <c r="F39" s="269"/>
      <c r="G39" s="267">
        <f>IF(入力!G39="","",入力!G39)</f>
        <v>3</v>
      </c>
      <c r="H39" s="267" t="str">
        <f>IF(入力!H39="","",入力!H39)</f>
        <v/>
      </c>
      <c r="I39" s="267" t="str">
        <f>IF(入力!I39="","",入力!I39)</f>
        <v>鋸南小学校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520470826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10</v>
      </c>
      <c r="C41" s="268" t="str">
        <f>IF(入力!C42="","",入力!C42&amp;"　"&amp;入力!E42)</f>
        <v>川﨑　志帆</v>
      </c>
      <c r="D41" s="269"/>
      <c r="E41" s="269"/>
      <c r="F41" s="269"/>
      <c r="G41" s="267">
        <f>IF(入力!G41="","",入力!G41)</f>
        <v>1</v>
      </c>
      <c r="H41" s="267" t="str">
        <f>IF(入力!H41="","",入力!H41)</f>
        <v/>
      </c>
      <c r="I41" s="267" t="str">
        <f>IF(入力!I41="","",入力!I41)</f>
        <v>富山小学校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520951936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11</v>
      </c>
      <c r="C43" s="268" t="str">
        <f>IF(入力!C44="","",入力!C44&amp;"　"&amp;入力!E44)</f>
        <v>佐久間　夏美</v>
      </c>
      <c r="D43" s="269"/>
      <c r="E43" s="269"/>
      <c r="F43" s="269"/>
      <c r="G43" s="267">
        <f>IF(入力!G43="","",入力!G43)</f>
        <v>1</v>
      </c>
      <c r="H43" s="267" t="str">
        <f>IF(入力!H43="","",入力!H43)</f>
        <v/>
      </c>
      <c r="I43" s="267" t="str">
        <f>IF(入力!I43="","",入力!I43)</f>
        <v>富山小学校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520951943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 t="str">
        <f>IF(入力!B45="","",入力!B45)</f>
        <v/>
      </c>
      <c r="C45" s="268" t="str">
        <f>IF(入力!C46="","",入力!C46&amp;"　"&amp;入力!E46)</f>
        <v/>
      </c>
      <c r="D45" s="269"/>
      <c r="E45" s="269"/>
      <c r="F45" s="269"/>
      <c r="G45" s="267" t="str">
        <f>IF(入力!G45="","",入力!G45)</f>
        <v/>
      </c>
      <c r="H45" s="267" t="str">
        <f>IF(入力!H45="","",入力!H45)</f>
        <v/>
      </c>
      <c r="I45" s="267" t="str">
        <f>IF(入力!I45="","",入力!I45)</f>
        <v/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 t="str">
        <f>IF(入力!M45="","",入力!M45)</f>
        <v/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 t="str">
        <f>IF(入力!B47="","",入力!B47)</f>
        <v/>
      </c>
      <c r="C47" s="268" t="str">
        <f>IF(入力!C48="","",入力!C48&amp;"　"&amp;入力!E48)</f>
        <v/>
      </c>
      <c r="D47" s="269"/>
      <c r="E47" s="269"/>
      <c r="F47" s="269"/>
      <c r="G47" s="267" t="str">
        <f>IF(入力!G47="","",入力!G47)</f>
        <v/>
      </c>
      <c r="H47" s="267" t="str">
        <f>IF(入力!H47="","",入力!H47)</f>
        <v/>
      </c>
      <c r="I47" s="267" t="str">
        <f>IF(入力!I47="","",入力!I47)</f>
        <v/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 t="str">
        <f>IF(入力!M47="","",入力!M47)</f>
        <v/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12" workbookViewId="0">
      <selection activeCell="D28" sqref="D28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7</v>
      </c>
      <c r="J5" s="447" t="str">
        <f>IF(入力!A55="","",入力!A55)</f>
        <v>チームの気持ちをひとつにまとめ、日頃お世話になっている先生方、いつも応援してくれるお父さん、お母さんに感謝して、みんなの思いをボールに託し、一所懸命頑張ります。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23001</v>
      </c>
      <c r="B7" s="33" t="str">
        <f>IF(入力!C3="","",入力!C3)</f>
        <v>岩井ジュニア・シックス</v>
      </c>
      <c r="C7" s="33" t="str">
        <f>IF(入力!C2="","",入力!C2)</f>
        <v>イワイ　ジュニア・シックス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岩井</v>
      </c>
      <c r="T7" s="33"/>
      <c r="U7" s="33">
        <f>IF(入力!C4="","",入力!C4)</f>
        <v>430150102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高橋</v>
      </c>
      <c r="D16" s="33" t="str">
        <f>IF(入力!E8="","",入力!E8)</f>
        <v>良次</v>
      </c>
      <c r="E16" s="33" t="str">
        <f>IF(入力!C7="","",入力!C7)</f>
        <v>タカハシ</v>
      </c>
      <c r="F16" s="33" t="str">
        <f>IF(入力!E7="","",入力!E7)</f>
        <v>リョウジ</v>
      </c>
      <c r="G16" s="33">
        <f>IF(入力!G7="","",入力!G7)</f>
        <v>505932341</v>
      </c>
      <c r="H16" s="33">
        <f>IF(入力!J7="","",入力!J7)</f>
        <v>18487</v>
      </c>
      <c r="I16" s="33">
        <f>IF(入力!M7="","",入力!M7)</f>
        <v>378401</v>
      </c>
      <c r="J16" s="33"/>
      <c r="K16" s="33"/>
      <c r="L16" s="33">
        <f>IF(入力!AT7="","",入力!AT7)</f>
        <v>53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2221</v>
      </c>
      <c r="T16" s="33" t="str">
        <f>IF(入力!P8="","",入力!P8)</f>
        <v>千葉県南房総市合戸７９３</v>
      </c>
      <c r="U16" s="33" t="str">
        <f>IF(入力!AL7="","",入力!AL7)</f>
        <v>0470</v>
      </c>
      <c r="V16" s="33" t="str">
        <f>IF(入力!AK8="","",入力!AK8)</f>
        <v>57</v>
      </c>
      <c r="W16" s="33" t="str">
        <f>IF(入力!AP8="","",入力!AP8)</f>
        <v>4850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鈴木</v>
      </c>
      <c r="D17" s="33" t="str">
        <f>IF(入力!E10="","",入力!E10)</f>
        <v>富夫</v>
      </c>
      <c r="E17" s="33" t="str">
        <f>IF(入力!C9="","",入力!C9)</f>
        <v>スズキ</v>
      </c>
      <c r="F17" s="33" t="str">
        <f>IF(入力!E9="","",入力!E9)</f>
        <v>トミオ</v>
      </c>
      <c r="G17" s="33">
        <f>IF(入力!G9="","",入力!G9)</f>
        <v>505933061</v>
      </c>
      <c r="H17" s="33">
        <f>IF(入力!J9="","",入力!J9)</f>
        <v>27463</v>
      </c>
      <c r="I17" s="33">
        <f>IF(入力!M9="","",入力!M9)</f>
        <v>396449</v>
      </c>
      <c r="J17" s="33"/>
      <c r="K17" s="33"/>
      <c r="L17" s="33">
        <f>IF(入力!AT9="","",入力!AT9)</f>
        <v>51</v>
      </c>
      <c r="M17" s="33"/>
      <c r="N17" s="33"/>
      <c r="O17" s="33"/>
      <c r="P17" s="33"/>
      <c r="Q17" s="33"/>
      <c r="R17" s="33" t="str">
        <f>IF(入力!R9="","",入力!R9)</f>
        <v>294</v>
      </c>
      <c r="S17" s="33" t="str">
        <f>IF(入力!W9="","",入力!W9)</f>
        <v>0825</v>
      </c>
      <c r="T17" s="33" t="str">
        <f>IF(入力!P10="","",入力!P10)</f>
        <v>千葉県南房総市上堀１０１９</v>
      </c>
      <c r="U17" s="33" t="str">
        <f>IF(入力!AL9="","",入力!AL9)</f>
        <v>0470</v>
      </c>
      <c r="V17" s="33" t="str">
        <f>IF(入力!AK10="","",入力!AK10)</f>
        <v>36</v>
      </c>
      <c r="W17" s="33" t="str">
        <f>IF(入力!AP10="","",入力!AP10)</f>
        <v>4353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和美</v>
      </c>
      <c r="E20" s="33" t="str">
        <f>IF(入力!C11="","",入力!C11)</f>
        <v>スズキ</v>
      </c>
      <c r="F20" s="33" t="str">
        <f>IF(入力!E11="","",入力!E11)</f>
        <v>カズミ</v>
      </c>
      <c r="G20" s="33">
        <f>IF(入力!G11="","",入力!G11)</f>
        <v>507354336</v>
      </c>
      <c r="H20" s="33">
        <f>IF(入力!J11="","",入力!J11)</f>
        <v>27462</v>
      </c>
      <c r="I20" s="33">
        <f>IF(入力!M11="","",入力!M11)</f>
        <v>396447</v>
      </c>
      <c r="J20" s="33"/>
      <c r="K20" s="33"/>
      <c r="L20" s="33">
        <f>IF(入力!AT11="","",入力!AT11)</f>
        <v>51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2225</v>
      </c>
      <c r="T20" s="33" t="str">
        <f>IF(入力!P12="","",入力!P12)</f>
        <v>千葉県南房総市高崎１２９３－３２</v>
      </c>
      <c r="U20" s="33" t="str">
        <f>IF(入力!AL11="","",入力!AL11)</f>
        <v>0470</v>
      </c>
      <c r="V20" s="33" t="str">
        <f>IF(入力!AK12="","",入力!AK12)</f>
        <v>57</v>
      </c>
      <c r="W20" s="33" t="str">
        <f>IF(入力!AP12="","",入力!AP12)</f>
        <v>3164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高橋</v>
      </c>
      <c r="D22" s="33" t="str">
        <f>IF(入力!E16="","",入力!E16)</f>
        <v>良次</v>
      </c>
      <c r="E22" s="33" t="str">
        <f>IF(入力!C15="","",入力!C15)</f>
        <v>タカハシ</v>
      </c>
      <c r="F22" s="33" t="str">
        <f>IF(入力!E15="","",入力!E15)</f>
        <v>リョウジ</v>
      </c>
      <c r="G22" s="33"/>
      <c r="H22" s="33"/>
      <c r="I22" s="33"/>
      <c r="J22" s="33"/>
      <c r="K22" s="33"/>
      <c r="L22" s="33">
        <f>IF(入力!AT15="","",入力!AT15)</f>
        <v>51</v>
      </c>
      <c r="M22" s="33"/>
      <c r="N22" s="33">
        <f>IF(入力!C21="","",入力!C21)</f>
        <v>90</v>
      </c>
      <c r="O22" s="33">
        <f>IF(入力!E21="","",入力!E21)</f>
        <v>6130</v>
      </c>
      <c r="P22" s="33">
        <f>IF(入力!G21="","",入力!G21)</f>
        <v>4720</v>
      </c>
      <c r="Q22" s="33"/>
      <c r="R22" s="33" t="str">
        <f>IF(入力!R15="","",入力!R15)</f>
        <v>299</v>
      </c>
      <c r="S22" s="33" t="str">
        <f>IF(入力!W15="","",入力!W15)</f>
        <v>2225</v>
      </c>
      <c r="T22" s="33" t="str">
        <f>IF(入力!P16="","",入力!P16)</f>
        <v>千葉県南房総市高崎１２９３－３２</v>
      </c>
      <c r="U22" s="33" t="str">
        <f>IF(入力!AL15="","",入力!AL15)</f>
        <v>0470</v>
      </c>
      <c r="V22" s="33" t="str">
        <f>IF(入力!AK16="","",入力!AK16)</f>
        <v>57</v>
      </c>
      <c r="W22" s="33" t="str">
        <f>IF(入力!AP16="","",入力!AP16)</f>
        <v>3164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鈴木</v>
      </c>
      <c r="D23" s="33" t="str">
        <f>IF(入力!$E$14="","",入力!$E$14)</f>
        <v>和美</v>
      </c>
      <c r="E23" s="33" t="str">
        <f>IF(入力!$C$13="","",入力!$C$13)</f>
        <v>スズキ</v>
      </c>
      <c r="F23" s="33" t="str">
        <f>IF(入力!$E$13="","",入力!$E$13)</f>
        <v>カズミ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33" t="str">
        <f>IF(入力!$C$26="","",入力!$C$26)</f>
        <v>黒川</v>
      </c>
      <c r="D24" s="33" t="str">
        <f>IF(入力!$E$26="","",入力!$E$26)</f>
        <v>桃花</v>
      </c>
      <c r="E24" s="33" t="str">
        <f>IF(入力!$C$25="","",入力!$C$25)</f>
        <v>クロカワ</v>
      </c>
      <c r="F24" s="33" t="str">
        <f>IF(入力!$E$25="","",入力!$E$25)</f>
        <v>モモカ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 t="str">
        <f>IF(入力!Y33="","",入力!Y33)</f>
        <v>①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黒川</v>
      </c>
      <c r="D53" s="33" t="str">
        <f>IF(入力!E26="","",入力!E26)</f>
        <v>桃花</v>
      </c>
      <c r="E53" s="33" t="str">
        <f>IF(入力!C25="","",入力!C25)</f>
        <v>クロカワ</v>
      </c>
      <c r="F53" s="33" t="str">
        <f>IF(入力!E25="","",入力!E25)</f>
        <v>モモカ</v>
      </c>
      <c r="G53" s="33">
        <f>IF(入力!M25="","",入力!M25)</f>
        <v>520470802</v>
      </c>
      <c r="H53" s="33" t="str">
        <f>IF(入力!I25="","",入力!I25)</f>
        <v>鋸南小学校</v>
      </c>
      <c r="I53" s="33">
        <f>IF(入力!G25="","",入力!G25)</f>
        <v>5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川名</v>
      </c>
      <c r="D54" s="33" t="str">
        <f>IF(入力!E28="","",入力!E28)</f>
        <v>心海</v>
      </c>
      <c r="E54" s="33" t="str">
        <f>IF(入力!C27="","",入力!C27)</f>
        <v>カワナ</v>
      </c>
      <c r="F54" s="33" t="str">
        <f>IF(入力!E27="","",入力!E27)</f>
        <v>ココミ</v>
      </c>
      <c r="G54" s="33">
        <f>IF(入力!M27="","",入力!M27)</f>
        <v>519203015</v>
      </c>
      <c r="H54" s="33" t="str">
        <f>IF(入力!I27="","",入力!I27)</f>
        <v>富山小学校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川﨑</v>
      </c>
      <c r="D55" s="33" t="str">
        <f>IF(入力!E30="","",入力!E30)</f>
        <v>莉帆</v>
      </c>
      <c r="E55" s="33" t="str">
        <f>IF(入力!C29="","",入力!C29)</f>
        <v>カワサキ</v>
      </c>
      <c r="F55" s="33" t="str">
        <f>IF(入力!E29="","",入力!E29)</f>
        <v>リホ</v>
      </c>
      <c r="G55" s="33">
        <f>IF(入力!M29="","",入力!M29)</f>
        <v>516672436</v>
      </c>
      <c r="H55" s="33" t="str">
        <f>IF(入力!I29="","",入力!I29)</f>
        <v>富山小学校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渡辺</v>
      </c>
      <c r="D56" s="33" t="str">
        <f>IF(入力!E32="","",入力!E32)</f>
        <v>みかさ</v>
      </c>
      <c r="E56" s="33" t="str">
        <f>IF(入力!C31="","",入力!C31)</f>
        <v>ワタナベ</v>
      </c>
      <c r="F56" s="33" t="str">
        <f>IF(入力!E31="","",入力!E31)</f>
        <v>ミカサ</v>
      </c>
      <c r="G56" s="33">
        <f>IF(入力!M31="","",入力!M31)</f>
        <v>518178352</v>
      </c>
      <c r="H56" s="33" t="str">
        <f>IF(入力!I31="","",入力!I31)</f>
        <v>富山小学校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佐久間</v>
      </c>
      <c r="D57" s="33" t="str">
        <f>IF(入力!E34="","",入力!E34)</f>
        <v>睦美</v>
      </c>
      <c r="E57" s="33" t="str">
        <f>IF(入力!C33="","",入力!C33)</f>
        <v>サクマ</v>
      </c>
      <c r="F57" s="33" t="str">
        <f>IF(入力!E33="","",入力!E33)</f>
        <v>ムツミ</v>
      </c>
      <c r="G57" s="33">
        <f>IF(入力!M33="","",入力!M33)</f>
        <v>519203022</v>
      </c>
      <c r="H57" s="33" t="str">
        <f>IF(入力!I33="","",入力!I33)</f>
        <v>富山小学校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黒川</v>
      </c>
      <c r="D58" s="33" t="str">
        <f>IF(入力!E36="","",入力!E36)</f>
        <v>菜々美</v>
      </c>
      <c r="E58" s="33" t="str">
        <f>IF(入力!C35="","",入力!C35)</f>
        <v>クロカワ</v>
      </c>
      <c r="F58" s="33" t="str">
        <f>IF(入力!E35="","",入力!E35)</f>
        <v>ナナミ</v>
      </c>
      <c r="G58" s="33">
        <f>IF(入力!M35="","",入力!M35)</f>
        <v>519995859</v>
      </c>
      <c r="H58" s="33" t="str">
        <f>IF(入力!I35="","",入力!I35)</f>
        <v>鋸南小学校</v>
      </c>
      <c r="I58" s="33">
        <f>IF(入力!G35="","",入力!G35)</f>
        <v>3</v>
      </c>
      <c r="J58" s="33">
        <f>IF(入力!P35="","",入力!P35)</f>
        <v>145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金木</v>
      </c>
      <c r="D59" s="33" t="str">
        <f>IF(入力!E38="","",入力!E38)</f>
        <v>結愛</v>
      </c>
      <c r="E59" s="33" t="str">
        <f>IF(入力!C37="","",入力!C37)</f>
        <v>カネキ</v>
      </c>
      <c r="F59" s="33" t="str">
        <f>IF(入力!E37="","",入力!E37)</f>
        <v>ユア</v>
      </c>
      <c r="G59" s="33">
        <f>IF(入力!M37="","",入力!M37)</f>
        <v>519995866</v>
      </c>
      <c r="H59" s="33" t="str">
        <f>IF(入力!I37="","",入力!I37)</f>
        <v>鋸南小学校</v>
      </c>
      <c r="I59" s="33">
        <f>IF(入力!G37="","",入力!G37)</f>
        <v>3</v>
      </c>
      <c r="J59" s="33">
        <f>IF(入力!P37="","",入力!P37)</f>
        <v>138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吉野</v>
      </c>
      <c r="D60" s="33" t="str">
        <f>IF(入力!E40="","",入力!E40)</f>
        <v>小春</v>
      </c>
      <c r="E60" s="33" t="str">
        <f>IF(入力!C39="","",入力!C39)</f>
        <v>ヨシノ</v>
      </c>
      <c r="F60" s="33" t="str">
        <f>IF(入力!E39="","",入力!E39)</f>
        <v>コハル</v>
      </c>
      <c r="G60" s="33">
        <f>IF(入力!M39="","",入力!M39)</f>
        <v>520470826</v>
      </c>
      <c r="H60" s="33" t="str">
        <f>IF(入力!I39="","",入力!I39)</f>
        <v>鋸南小学校</v>
      </c>
      <c r="I60" s="33">
        <f>IF(入力!G39="","",入力!G39)</f>
        <v>3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川﨑</v>
      </c>
      <c r="D61" s="33" t="str">
        <f>IF(入力!E42="","",入力!E42)</f>
        <v>志帆</v>
      </c>
      <c r="E61" s="33" t="str">
        <f>IF(入力!C41="","",入力!C41)</f>
        <v>カワサキ</v>
      </c>
      <c r="F61" s="33" t="str">
        <f>IF(入力!E41="","",入力!E41)</f>
        <v>シホ</v>
      </c>
      <c r="G61" s="33">
        <f>IF(入力!M41="","",入力!M41)</f>
        <v>520951936</v>
      </c>
      <c r="H61" s="33" t="str">
        <f>IF(入力!I41="","",入力!I41)</f>
        <v>富山小学校</v>
      </c>
      <c r="I61" s="33">
        <f>IF(入力!G41="","",入力!G41)</f>
        <v>1</v>
      </c>
      <c r="J61" s="33">
        <f>IF(入力!P41="","",入力!P41)</f>
        <v>125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佐久間</v>
      </c>
      <c r="D62" s="33" t="str">
        <f>IF(入力!E44="","",入力!E44)</f>
        <v>夏美</v>
      </c>
      <c r="E62" s="33" t="str">
        <f>IF(入力!C43="","",入力!C43)</f>
        <v>サクマ</v>
      </c>
      <c r="F62" s="33" t="str">
        <f>IF(入力!E43="","",入力!E43)</f>
        <v>ナツミ</v>
      </c>
      <c r="G62" s="33">
        <f>IF(入力!M43="","",入力!M43)</f>
        <v>520951943</v>
      </c>
      <c r="H62" s="33" t="str">
        <f>IF(入力!I43="","",入力!I43)</f>
        <v>富山小学校</v>
      </c>
      <c r="I62" s="33">
        <f>IF(入力!G43="","",入力!G43)</f>
        <v>1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2021-05-09T08:39:27Z</dcterms:modified>
</cp:coreProperties>
</file>