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<sst xmlns="http://schemas.openxmlformats.org/spreadsheetml/2006/main" count="417" uniqueCount="278">
  <si>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</si>
  <si>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</si>
  <si>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</si>
  <si>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</si>
  <si>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</si>
  <si>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</si>
  <si>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</si>
  <si>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</si>
  <si>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</si>
  <si>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</si>
  <si>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</si>
  <si>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</si>
  <si>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</si>
  <si>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</si>
  <si>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</si>
  <si>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</si>
  <si>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</si>
  <si>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</si>
  <si>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</si>
  <si>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</si>
  <si>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</si>
  <si>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</si>
  <si>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</si>
  <si>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</si>
  <si>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</si>
  <si>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</si>
  <si>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</si>
  <si>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</si>
  <si>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</si>
  <si>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</si>
  <si>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</si>
  <si>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</si>
  <si>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</si>
  <si>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</si>
  <si>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</si>
  <si>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</si>
  <si>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</si>
  <si>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</si>
  <si>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</si>
  <si>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</si>
  <si>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</si>
  <si>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</si>
  <si>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</si>
  <si>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</si>
  <si>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</si>
  <si>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</si>
  <si>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</si>
  <si>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</si>
  <si>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</si>
  <si>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</si>
  <si>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</si>
  <si>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</si>
  <si>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</si>
  <si>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</si>
  <si>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</si>
  <si>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</si>
  <si>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</si>
  <si>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</si>
  <si>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</si>
  <si>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</si>
  <si>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</si>
  <si>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</si>
  <si>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</si>
  <si>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</si>
  <si>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</si>
  <si>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</si>
  <si>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</si>
  <si>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</si>
  <si>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</si>
  <si>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</si>
  <si>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</si>
  <si>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</si>
  <si>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</si>
  <si>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</si>
  <si>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</si>
  <si>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</si>
  <si>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</si>
  <si>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</si>
  <si>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</si>
  <si>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</si>
  <si>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</si>
  <si>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</si>
  <si>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</si>
  <si>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</si>
  <si>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</si>
  <si>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</si>
  <si>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</si>
  <si>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</si>
  <si>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</si>
  <si>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</si>
  <si>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</si>
  <si>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</si>
  <si>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</si>
  <si>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</si>
  <si>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</si>
  <si>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</si>
  <si>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</si>
  <si>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</si>
  <si>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</si>
  <si>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</si>
  <si>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</si>
  <si>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</si>
  <si>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</si>
  <si>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</si>
  <si>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</si>
  <si>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</si>
  <si>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</si>
  <si>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</si>
  <si>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</si>
  <si>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</si>
  <si>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</si>
  <si>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</si>
  <si>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</si>
  <si>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</si>
  <si>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</si>
  <si>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</si>
  <si>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</si>
  <si>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</si>
  <si>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</si>
  <si>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</si>
  <si>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</si>
  <si>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</si>
  <si>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</si>
  <si>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</si>
  <si>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</si>
  <si>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</si>
  <si>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</si>
  <si>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</si>
  <si>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</si>
  <si>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</si>
  <si>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</si>
  <si>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</si>
  <si>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</si>
  <si>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</si>
  <si>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</si>
  <si>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</si>
  <si>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</si>
  <si>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</si>
  <si>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</si>
  <si>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</si>
  <si>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</si>
  <si>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</si>
  <si>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</si>
  <si>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</si>
  <si>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</si>
  <si>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</si>
  <si>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</si>
  <si>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</si>
  <si>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</si>
  <si>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</si>
  <si>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</si>
  <si>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</si>
  <si>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</si>
  <si>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</si>
  <si>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</si>
  <si>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</si>
  <si>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</si>
  <si>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</si>
  <si>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</si>
  <si>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</si>
  <si>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</si>
  <si>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</si>
  <si>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</si>
  <si>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</si>
  <si>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</si>
  <si>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</si>
  <si>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</si>
  <si>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</si>
  <si>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</si>
  <si>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</si>
  <si>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</si>
  <si>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</si>
  <si>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</si>
  <si>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</si>
  <si>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</si>
  <si>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</si>
  <si>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</si>
  <si>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</si>
  <si>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</si>
  <si>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</si>
  <si>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</si>
  <si>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</si>
  <si>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</si>
  <si>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</si>
  <si>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</si>
  <si>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</si>
  <si>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</si>
  <si>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</si>
  <si>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</si>
  <si>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</si>
  <si>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</si>
  <si>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</si>
  <si>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</si>
  <si>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</si>
  <si>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</si>
  <si>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</si>
  <si>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</si>
  <si>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</si>
  <si>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</si>
  <si>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</si>
  <si>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岩井ジュニア・シックス</t>
    <rPh sb="0" eb="2">
      <t>イワイ</t>
    </rPh>
    <phoneticPr fontId="2"/>
  </si>
  <si>
    <t>イワイジュニア・シックス</t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</si>
  <si>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</si>
  <si>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</si>
  <si>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岩井</t>
    <rPh sb="0" eb="2">
      <t>イワイ</t>
    </rPh>
    <phoneticPr fontId="2"/>
  </si>
  <si>
    <t>高橋</t>
  </si>
  <si>
    <t>高橋</t>
    <rPh sb="0" eb="2">
      <t>タカハシ</t>
    </rPh>
    <phoneticPr fontId="2"/>
  </si>
  <si>
    <t>良次</t>
  </si>
  <si>
    <t>良次</t>
    <rPh sb="0" eb="2">
      <t>リョウジ</t>
    </rPh>
    <phoneticPr fontId="2"/>
  </si>
  <si>
    <t>タカハシ</t>
  </si>
  <si>
    <t>タカハシ</t>
    <phoneticPr fontId="2"/>
  </si>
  <si>
    <t>リョウジ</t>
  </si>
  <si>
    <t>リョウジ</t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</si>
  <si>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</si>
  <si>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</si>
  <si>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</si>
  <si>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</si>
  <si>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</si>
  <si>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</si>
  <si>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</si>
  <si>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</si>
  <si>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</si>
  <si>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294</t>
    <phoneticPr fontId="2"/>
  </si>
  <si>
    <t>299</t>
    <phoneticPr fontId="2"/>
  </si>
  <si>
    <t>2221</t>
    <phoneticPr fontId="2"/>
  </si>
  <si>
    <t>57</t>
    <phoneticPr fontId="2"/>
  </si>
  <si>
    <t>4850</t>
    <phoneticPr fontId="2"/>
  </si>
  <si>
    <t>0825</t>
    <phoneticPr fontId="2"/>
  </si>
  <si>
    <t>4353</t>
    <phoneticPr fontId="2"/>
  </si>
  <si>
    <t>36</t>
    <phoneticPr fontId="2"/>
  </si>
  <si>
    <t>3164</t>
    <phoneticPr fontId="2"/>
  </si>
  <si>
    <t>鈴木</t>
  </si>
  <si>
    <t>和美</t>
  </si>
  <si>
    <t>千葉県南房総市合戸７９３</t>
    <rPh sb="0" eb="3">
      <t>チバケン</t>
    </rPh>
    <rPh sb="3" eb="6">
      <t>ミナミボウソウ</t>
    </rPh>
    <rPh sb="6" eb="7">
      <t>シ</t>
    </rPh>
    <rPh sb="7" eb="8">
      <t>ゴウ</t>
    </rPh>
    <rPh sb="8" eb="9">
      <t>ト</t>
    </rPh>
    <phoneticPr fontId="2"/>
  </si>
  <si>
    <t>2221</t>
    <phoneticPr fontId="2"/>
  </si>
  <si>
    <t>0470</t>
    <phoneticPr fontId="2"/>
  </si>
  <si>
    <t>4850</t>
    <phoneticPr fontId="2"/>
  </si>
  <si>
    <t>①</t>
    <phoneticPr fontId="2"/>
  </si>
  <si>
    <t>黒川</t>
    <rPh sb="0" eb="2">
      <t>クロカワ</t>
    </rPh>
    <phoneticPr fontId="2"/>
  </si>
  <si>
    <t>桃花</t>
    <rPh sb="0" eb="2">
      <t>モモカ</t>
    </rPh>
    <phoneticPr fontId="2"/>
  </si>
  <si>
    <t>クロカワ</t>
    <phoneticPr fontId="2"/>
  </si>
  <si>
    <t>モモカ</t>
    <phoneticPr fontId="2"/>
  </si>
  <si>
    <t>鋸南小学校</t>
    <rPh sb="0" eb="2">
      <t>キョナン</t>
    </rPh>
    <rPh sb="2" eb="5">
      <t>ショウガッコウ</t>
    </rPh>
    <phoneticPr fontId="2"/>
  </si>
  <si>
    <t>カワナ</t>
    <phoneticPr fontId="2"/>
  </si>
  <si>
    <t>ココミ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</si>
  <si>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</si>
  <si>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</si>
  <si>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心海</t>
    <rPh sb="0" eb="1">
      <t>ココロ</t>
    </rPh>
    <rPh sb="1" eb="2">
      <t>ウミ</t>
    </rPh>
    <phoneticPr fontId="2"/>
  </si>
  <si>
    <t>ワタナベ</t>
    <phoneticPr fontId="2"/>
  </si>
  <si>
    <t>ミカサ</t>
    <phoneticPr fontId="2"/>
  </si>
  <si>
    <t>渡辺</t>
    <rPh sb="0" eb="2">
      <t>ワタナベ</t>
    </rPh>
    <phoneticPr fontId="2"/>
  </si>
  <si>
    <t>サクマ</t>
    <phoneticPr fontId="2"/>
  </si>
  <si>
    <t>ムツミ</t>
    <phoneticPr fontId="2"/>
  </si>
  <si>
    <t>佐久間</t>
    <rPh sb="0" eb="3">
      <t>サクマ</t>
    </rPh>
    <phoneticPr fontId="2"/>
  </si>
  <si>
    <t>睦美</t>
    <rPh sb="0" eb="2">
      <t>ムツミ</t>
    </rPh>
    <phoneticPr fontId="2"/>
  </si>
  <si>
    <t>クロカワ</t>
    <phoneticPr fontId="2"/>
  </si>
  <si>
    <t>ナナミ</t>
    <phoneticPr fontId="2"/>
  </si>
  <si>
    <t>菜々美</t>
    <rPh sb="0" eb="3">
      <t>ナナミ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</si>
  <si>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</si>
  <si>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</si>
  <si>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</si>
  <si>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</si>
  <si>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ヨシノ</t>
    <phoneticPr fontId="2"/>
  </si>
  <si>
    <t>コハル</t>
    <phoneticPr fontId="2"/>
  </si>
  <si>
    <t>吉野</t>
    <rPh sb="0" eb="2">
      <t>ヨシノ</t>
    </rPh>
    <phoneticPr fontId="2"/>
  </si>
  <si>
    <t>サクマ</t>
    <phoneticPr fontId="2"/>
  </si>
  <si>
    <t>キララ</t>
    <phoneticPr fontId="2"/>
  </si>
  <si>
    <t>輝来</t>
    <rPh sb="0" eb="1">
      <t>カガヤ</t>
    </rPh>
    <rPh sb="1" eb="2">
      <t>ク</t>
    </rPh>
    <phoneticPr fontId="2"/>
  </si>
  <si>
    <t>富浦小学校</t>
    <rPh sb="0" eb="2">
      <t>トミウラ</t>
    </rPh>
    <rPh sb="2" eb="5">
      <t>ショウガッコウ</t>
    </rPh>
    <phoneticPr fontId="2"/>
  </si>
  <si>
    <t>堀海</t>
    <rPh sb="0" eb="1">
      <t>ホリ</t>
    </rPh>
    <rPh sb="1" eb="2">
      <t>ウミ</t>
    </rPh>
    <phoneticPr fontId="2"/>
  </si>
  <si>
    <t>ホリウミ</t>
    <phoneticPr fontId="2"/>
  </si>
  <si>
    <t>愛花</t>
    <rPh sb="0" eb="1">
      <t>アイ</t>
    </rPh>
    <rPh sb="1" eb="2">
      <t>ハナ</t>
    </rPh>
    <phoneticPr fontId="2"/>
  </si>
  <si>
    <t>アイカ</t>
    <phoneticPr fontId="2"/>
  </si>
  <si>
    <t>チームの気持ちをひとつにまとめ、日頃お世話になっている先生方、いつも応援してくれるお父さん、お母さんに感謝して、みんなの思いをボールに託し、一所懸命頑張ります。</t>
    <phoneticPr fontId="2"/>
  </si>
  <si>
    <t>299</t>
    <phoneticPr fontId="2"/>
  </si>
  <si>
    <t>2223</t>
    <phoneticPr fontId="2"/>
  </si>
  <si>
    <t>みかさ</t>
    <phoneticPr fontId="2"/>
  </si>
  <si>
    <t>呼春</t>
    <rPh sb="0" eb="1">
      <t>コ</t>
    </rPh>
    <rPh sb="1" eb="2">
      <t>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</si>
</sst>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U25" sqref="U2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182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430150102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23001</v>
      </c>
      <c r="K5" s="147"/>
      <c r="L5" s="147"/>
      <c r="M5" s="147"/>
      <c r="N5" s="147"/>
      <c r="O5" s="147"/>
      <c r="P5" s="199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200" t="s">
        <v>204</v>
      </c>
      <c r="AF5" s="199"/>
      <c r="AG5" s="199"/>
      <c r="AH5" s="199"/>
      <c r="AI5" s="199"/>
      <c r="AJ5" s="199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6" t="s">
        <v>210</v>
      </c>
      <c r="D7" s="110"/>
      <c r="E7" s="137" t="s">
        <v>212</v>
      </c>
      <c r="F7" s="111"/>
      <c r="G7" s="92">
        <v>505932341</v>
      </c>
      <c r="H7" s="92"/>
      <c r="I7" s="92"/>
      <c r="J7" s="92">
        <v>18487</v>
      </c>
      <c r="K7" s="92"/>
      <c r="L7" s="92"/>
      <c r="M7" s="92">
        <v>378401</v>
      </c>
      <c r="N7" s="92"/>
      <c r="O7" s="92"/>
      <c r="P7" s="89" t="s">
        <v>72</v>
      </c>
      <c r="Q7" s="90"/>
      <c r="R7" s="108" t="s">
        <v>223</v>
      </c>
      <c r="S7" s="108"/>
      <c r="T7" s="108"/>
      <c r="U7" s="108"/>
      <c r="V7" s="50" t="s">
        <v>73</v>
      </c>
      <c r="W7" s="107" t="s">
        <v>224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220</v>
      </c>
      <c r="AM7" s="148"/>
      <c r="AN7" s="148"/>
      <c r="AO7" s="148"/>
      <c r="AP7" s="148"/>
      <c r="AQ7" s="148"/>
      <c r="AR7" s="148"/>
      <c r="AS7" s="59" t="s">
        <v>75</v>
      </c>
      <c r="AT7" s="257">
        <v>54</v>
      </c>
    </row>
    <row r="8" spans="1:51" ht="18" customHeight="1">
      <c r="A8" s="99"/>
      <c r="B8" s="100"/>
      <c r="C8" s="138" t="s">
        <v>206</v>
      </c>
      <c r="D8" s="134"/>
      <c r="E8" s="139" t="s">
        <v>208</v>
      </c>
      <c r="F8" s="135"/>
      <c r="G8" s="92"/>
      <c r="H8" s="92"/>
      <c r="I8" s="92"/>
      <c r="J8" s="92"/>
      <c r="K8" s="92"/>
      <c r="L8" s="92"/>
      <c r="M8" s="92"/>
      <c r="N8" s="92"/>
      <c r="O8" s="92"/>
      <c r="P8" s="149" t="s">
        <v>233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1"/>
      <c r="AK8" s="152" t="s">
        <v>225</v>
      </c>
      <c r="AL8" s="153"/>
      <c r="AM8" s="153"/>
      <c r="AN8" s="153"/>
      <c r="AO8" s="60" t="s">
        <v>76</v>
      </c>
      <c r="AP8" s="153" t="s">
        <v>226</v>
      </c>
      <c r="AQ8" s="153"/>
      <c r="AR8" s="153"/>
      <c r="AS8" s="154"/>
      <c r="AT8" s="257"/>
    </row>
    <row r="9" spans="1:51" ht="14.45" customHeight="1">
      <c r="A9" s="99" t="s">
        <v>150</v>
      </c>
      <c r="B9" s="100"/>
      <c r="C9" s="131" t="s">
        <v>213</v>
      </c>
      <c r="D9" s="110"/>
      <c r="E9" s="110" t="s">
        <v>214</v>
      </c>
      <c r="F9" s="111"/>
      <c r="G9" s="92">
        <v>505933061</v>
      </c>
      <c r="H9" s="92"/>
      <c r="I9" s="92"/>
      <c r="J9" s="92">
        <v>27463</v>
      </c>
      <c r="K9" s="92"/>
      <c r="L9" s="92"/>
      <c r="M9" s="92">
        <v>396449</v>
      </c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 t="s">
        <v>227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220</v>
      </c>
      <c r="AM9" s="148"/>
      <c r="AN9" s="148"/>
      <c r="AO9" s="148"/>
      <c r="AP9" s="148"/>
      <c r="AQ9" s="148"/>
      <c r="AR9" s="148"/>
      <c r="AS9" s="59" t="s">
        <v>194</v>
      </c>
      <c r="AT9" s="258">
        <v>52</v>
      </c>
    </row>
    <row r="10" spans="1:51" ht="18" customHeight="1">
      <c r="A10" s="99"/>
      <c r="B10" s="100"/>
      <c r="C10" s="133" t="s">
        <v>215</v>
      </c>
      <c r="D10" s="134"/>
      <c r="E10" s="134" t="s">
        <v>216</v>
      </c>
      <c r="F10" s="135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219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1"/>
      <c r="AK10" s="152" t="s">
        <v>229</v>
      </c>
      <c r="AL10" s="153"/>
      <c r="AM10" s="153"/>
      <c r="AN10" s="153"/>
      <c r="AO10" s="60" t="s">
        <v>195</v>
      </c>
      <c r="AP10" s="153" t="s">
        <v>228</v>
      </c>
      <c r="AQ10" s="153"/>
      <c r="AR10" s="153"/>
      <c r="AS10" s="154"/>
      <c r="AT10" s="258"/>
    </row>
    <row r="11" spans="1:51" ht="14.45" customHeight="1">
      <c r="A11" s="99" t="s">
        <v>151</v>
      </c>
      <c r="B11" s="100"/>
      <c r="C11" s="131" t="s">
        <v>213</v>
      </c>
      <c r="D11" s="110"/>
      <c r="E11" s="110" t="s">
        <v>217</v>
      </c>
      <c r="F11" s="111"/>
      <c r="G11" s="92">
        <v>507354336</v>
      </c>
      <c r="H11" s="92"/>
      <c r="I11" s="92"/>
      <c r="J11" s="92">
        <v>27462</v>
      </c>
      <c r="K11" s="92"/>
      <c r="L11" s="92"/>
      <c r="M11" s="92">
        <v>396447</v>
      </c>
      <c r="N11" s="92"/>
      <c r="O11" s="92"/>
      <c r="P11" s="89" t="s">
        <v>72</v>
      </c>
      <c r="Q11" s="90"/>
      <c r="R11" s="108" t="s">
        <v>274</v>
      </c>
      <c r="S11" s="108"/>
      <c r="T11" s="108"/>
      <c r="U11" s="108"/>
      <c r="V11" s="50" t="s">
        <v>73</v>
      </c>
      <c r="W11" s="107" t="s">
        <v>275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220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52</v>
      </c>
    </row>
    <row r="12" spans="1:51" ht="18" customHeight="1">
      <c r="A12" s="99"/>
      <c r="B12" s="100"/>
      <c r="C12" s="133" t="s">
        <v>215</v>
      </c>
      <c r="D12" s="134"/>
      <c r="E12" s="134" t="s">
        <v>218</v>
      </c>
      <c r="F12" s="135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221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1"/>
      <c r="AK12" s="152" t="s">
        <v>225</v>
      </c>
      <c r="AL12" s="153"/>
      <c r="AM12" s="153"/>
      <c r="AN12" s="153"/>
      <c r="AO12" s="60" t="s">
        <v>195</v>
      </c>
      <c r="AP12" s="153" t="s">
        <v>230</v>
      </c>
      <c r="AQ12" s="153"/>
      <c r="AR12" s="153"/>
      <c r="AS12" s="154"/>
      <c r="AT12" s="258"/>
    </row>
    <row r="13" spans="1:51" ht="15" customHeight="1">
      <c r="A13" s="99" t="s">
        <v>152</v>
      </c>
      <c r="B13" s="100"/>
      <c r="C13" s="131" t="s">
        <v>213</v>
      </c>
      <c r="D13" s="110"/>
      <c r="E13" s="110" t="s">
        <v>217</v>
      </c>
      <c r="F13" s="111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59"/>
    </row>
    <row r="14" spans="1:51" ht="18" customHeight="1">
      <c r="A14" s="99"/>
      <c r="B14" s="100"/>
      <c r="C14" s="133" t="s">
        <v>231</v>
      </c>
      <c r="D14" s="134"/>
      <c r="E14" s="134" t="s">
        <v>232</v>
      </c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59"/>
    </row>
    <row r="15" spans="1:51" ht="15" customHeight="1">
      <c r="A15" s="143" t="s">
        <v>166</v>
      </c>
      <c r="B15" s="100"/>
      <c r="C15" s="131" t="s">
        <v>209</v>
      </c>
      <c r="D15" s="110"/>
      <c r="E15" s="110" t="s">
        <v>211</v>
      </c>
      <c r="F15" s="111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8" t="s">
        <v>223</v>
      </c>
      <c r="S15" s="108"/>
      <c r="T15" s="108"/>
      <c r="U15" s="108"/>
      <c r="V15" s="49" t="s">
        <v>73</v>
      </c>
      <c r="W15" s="107" t="s">
        <v>234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235</v>
      </c>
      <c r="AM15" s="148"/>
      <c r="AN15" s="148"/>
      <c r="AO15" s="148"/>
      <c r="AP15" s="148"/>
      <c r="AQ15" s="148"/>
      <c r="AR15" s="148"/>
      <c r="AS15" s="59" t="s">
        <v>194</v>
      </c>
      <c r="AT15" s="258">
        <v>54</v>
      </c>
    </row>
    <row r="16" spans="1:51" ht="18" customHeight="1">
      <c r="A16" s="99"/>
      <c r="B16" s="100"/>
      <c r="C16" s="133" t="s">
        <v>205</v>
      </c>
      <c r="D16" s="134"/>
      <c r="E16" s="134" t="s">
        <v>207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49" t="s">
        <v>233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1"/>
      <c r="AK16" s="152" t="s">
        <v>225</v>
      </c>
      <c r="AL16" s="153"/>
      <c r="AM16" s="153"/>
      <c r="AN16" s="153"/>
      <c r="AO16" s="60" t="s">
        <v>195</v>
      </c>
      <c r="AP16" s="153" t="s">
        <v>236</v>
      </c>
      <c r="AQ16" s="153"/>
      <c r="AR16" s="153"/>
      <c r="AS16" s="154"/>
      <c r="AT16" s="258"/>
    </row>
    <row r="17" spans="1:46">
      <c r="A17" s="99" t="s">
        <v>6</v>
      </c>
      <c r="B17" s="100"/>
      <c r="C17" s="159" t="str">
        <f>IF(P16="","",P16)</f>
        <v>千葉県南房総市合戸７９３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0470-57-4850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6130</v>
      </c>
      <c r="F21" s="78"/>
      <c r="G21" s="78">
        <v>4721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0" t="s">
        <v>173</v>
      </c>
      <c r="D23" s="161"/>
      <c r="E23" s="162" t="s">
        <v>174</v>
      </c>
      <c r="F23" s="163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8" t="s">
        <v>237</v>
      </c>
      <c r="C25" s="136" t="s">
        <v>240</v>
      </c>
      <c r="D25" s="110"/>
      <c r="E25" s="137" t="s">
        <v>241</v>
      </c>
      <c r="F25" s="111"/>
      <c r="G25" s="112">
        <v>6</v>
      </c>
      <c r="H25" s="114"/>
      <c r="I25" s="126" t="s">
        <v>242</v>
      </c>
      <c r="J25" s="113"/>
      <c r="K25" s="113"/>
      <c r="L25" s="114"/>
      <c r="M25" s="112">
        <v>520470802</v>
      </c>
      <c r="N25" s="113"/>
      <c r="O25" s="114"/>
      <c r="P25" s="112">
        <v>160</v>
      </c>
      <c r="Q25" s="113"/>
      <c r="R25" s="113"/>
      <c r="S25" s="113"/>
      <c r="T25" s="118"/>
      <c r="U25" s="1"/>
      <c r="V25" s="1"/>
      <c r="W25" s="1"/>
      <c r="X25" s="1"/>
      <c r="Y25" s="120">
        <v>9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238</v>
      </c>
      <c r="D26" s="134"/>
      <c r="E26" s="139" t="s">
        <v>239</v>
      </c>
      <c r="F26" s="135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6" t="s">
        <v>243</v>
      </c>
      <c r="D27" s="110"/>
      <c r="E27" s="137" t="s">
        <v>244</v>
      </c>
      <c r="F27" s="111"/>
      <c r="G27" s="112">
        <v>6</v>
      </c>
      <c r="H27" s="114"/>
      <c r="I27" s="126" t="s">
        <v>245</v>
      </c>
      <c r="J27" s="113"/>
      <c r="K27" s="113"/>
      <c r="L27" s="114"/>
      <c r="M27" s="112">
        <v>519203015</v>
      </c>
      <c r="N27" s="113"/>
      <c r="O27" s="114"/>
      <c r="P27" s="112">
        <v>157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246</v>
      </c>
      <c r="D28" s="134"/>
      <c r="E28" s="139" t="s">
        <v>247</v>
      </c>
      <c r="F28" s="135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6" t="s">
        <v>248</v>
      </c>
      <c r="D29" s="110"/>
      <c r="E29" s="137" t="s">
        <v>249</v>
      </c>
      <c r="F29" s="111"/>
      <c r="G29" s="112">
        <v>6</v>
      </c>
      <c r="H29" s="114"/>
      <c r="I29" s="126" t="s">
        <v>245</v>
      </c>
      <c r="J29" s="113"/>
      <c r="K29" s="113"/>
      <c r="L29" s="114"/>
      <c r="M29" s="112">
        <v>518178352</v>
      </c>
      <c r="N29" s="113"/>
      <c r="O29" s="114"/>
      <c r="P29" s="112">
        <v>158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250</v>
      </c>
      <c r="D30" s="134"/>
      <c r="E30" s="139" t="s">
        <v>276</v>
      </c>
      <c r="F30" s="135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6" t="s">
        <v>251</v>
      </c>
      <c r="D31" s="110"/>
      <c r="E31" s="137" t="s">
        <v>252</v>
      </c>
      <c r="F31" s="111"/>
      <c r="G31" s="112">
        <v>5</v>
      </c>
      <c r="H31" s="114"/>
      <c r="I31" s="126" t="s">
        <v>245</v>
      </c>
      <c r="J31" s="113"/>
      <c r="K31" s="113"/>
      <c r="L31" s="114"/>
      <c r="M31" s="112">
        <v>519203022</v>
      </c>
      <c r="N31" s="113"/>
      <c r="O31" s="114"/>
      <c r="P31" s="112">
        <v>152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253</v>
      </c>
      <c r="D32" s="134"/>
      <c r="E32" s="139" t="s">
        <v>254</v>
      </c>
      <c r="F32" s="135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6" t="s">
        <v>255</v>
      </c>
      <c r="D33" s="110"/>
      <c r="E33" s="137" t="s">
        <v>256</v>
      </c>
      <c r="F33" s="111"/>
      <c r="G33" s="112">
        <v>4</v>
      </c>
      <c r="H33" s="114"/>
      <c r="I33" s="126" t="s">
        <v>242</v>
      </c>
      <c r="J33" s="113"/>
      <c r="K33" s="113"/>
      <c r="L33" s="114"/>
      <c r="M33" s="112">
        <v>519995859</v>
      </c>
      <c r="N33" s="113"/>
      <c r="O33" s="114"/>
      <c r="P33" s="112">
        <v>150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238</v>
      </c>
      <c r="D34" s="134"/>
      <c r="E34" s="139" t="s">
        <v>257</v>
      </c>
      <c r="F34" s="135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6" t="s">
        <v>258</v>
      </c>
      <c r="D35" s="110"/>
      <c r="E35" s="137" t="s">
        <v>259</v>
      </c>
      <c r="F35" s="111"/>
      <c r="G35" s="112">
        <v>4</v>
      </c>
      <c r="H35" s="114"/>
      <c r="I35" s="126" t="s">
        <v>242</v>
      </c>
      <c r="J35" s="113"/>
      <c r="K35" s="113"/>
      <c r="L35" s="114"/>
      <c r="M35" s="112">
        <v>519995866</v>
      </c>
      <c r="N35" s="113"/>
      <c r="O35" s="114"/>
      <c r="P35" s="112">
        <v>145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260</v>
      </c>
      <c r="D36" s="134"/>
      <c r="E36" s="139" t="s">
        <v>261</v>
      </c>
      <c r="F36" s="13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6" t="s">
        <v>262</v>
      </c>
      <c r="D37" s="110"/>
      <c r="E37" s="137" t="s">
        <v>263</v>
      </c>
      <c r="F37" s="111"/>
      <c r="G37" s="112">
        <v>4</v>
      </c>
      <c r="H37" s="114"/>
      <c r="I37" s="126" t="s">
        <v>242</v>
      </c>
      <c r="J37" s="113"/>
      <c r="K37" s="113"/>
      <c r="L37" s="114"/>
      <c r="M37" s="112">
        <v>520470826</v>
      </c>
      <c r="N37" s="113"/>
      <c r="O37" s="114"/>
      <c r="P37" s="112">
        <v>148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264</v>
      </c>
      <c r="D38" s="134"/>
      <c r="E38" s="139" t="s">
        <v>277</v>
      </c>
      <c r="F38" s="135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6" t="s">
        <v>265</v>
      </c>
      <c r="D39" s="110"/>
      <c r="E39" s="137" t="s">
        <v>266</v>
      </c>
      <c r="F39" s="111"/>
      <c r="G39" s="112">
        <v>6</v>
      </c>
      <c r="H39" s="114"/>
      <c r="I39" s="126" t="s">
        <v>268</v>
      </c>
      <c r="J39" s="113"/>
      <c r="K39" s="113"/>
      <c r="L39" s="114"/>
      <c r="M39" s="112">
        <v>522169209</v>
      </c>
      <c r="N39" s="113"/>
      <c r="O39" s="114"/>
      <c r="P39" s="112">
        <v>154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253</v>
      </c>
      <c r="D40" s="134"/>
      <c r="E40" s="139" t="s">
        <v>267</v>
      </c>
      <c r="F40" s="135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6" t="s">
        <v>270</v>
      </c>
      <c r="D41" s="110"/>
      <c r="E41" s="137" t="s">
        <v>272</v>
      </c>
      <c r="F41" s="111"/>
      <c r="G41" s="112">
        <v>5</v>
      </c>
      <c r="H41" s="114"/>
      <c r="I41" s="126" t="s">
        <v>245</v>
      </c>
      <c r="J41" s="113"/>
      <c r="K41" s="113"/>
      <c r="L41" s="114"/>
      <c r="M41" s="112">
        <v>522169568</v>
      </c>
      <c r="N41" s="113"/>
      <c r="O41" s="114"/>
      <c r="P41" s="112">
        <v>148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269</v>
      </c>
      <c r="D42" s="134"/>
      <c r="E42" s="139" t="s">
        <v>271</v>
      </c>
      <c r="F42" s="13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273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0">
        <f>LEN(A55)</f>
        <v>80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3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黒川　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鋸南小学校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520470802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川名　心海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519203015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みかさ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518178352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佐久間　睦美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519203022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黒川　菜々美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鋸南小学校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519995859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金木　結愛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鋸南小学校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519995866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吉野　呼春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鋸南小学校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520470826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佐久間　輝来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富浦小学校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522169209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堀海　愛花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522169568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9" zoomScaleNormal="100" zoomScaleSheetLayoutView="100" workbookViewId="0">
      <selection activeCell="Z23" sqref="Z23:AT23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イワイジュニア・シックス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岩井ジュニア・シックス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430150102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岩井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18487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27463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27462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378401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396449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>
        <f>IF(入力!M11="","",入力!M11)</f>
        <v>396447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タカハシ　リョウジ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54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299</v>
      </c>
      <c r="AC22" s="302"/>
      <c r="AD22" s="302"/>
      <c r="AE22" s="302"/>
      <c r="AF22" s="16" t="s">
        <v>73</v>
      </c>
      <c r="AG22" s="302" t="str">
        <f>IF(入力!W7="","",入力!W7)</f>
        <v>2221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高橋　良次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千葉県南房総市合戸７９３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57</v>
      </c>
      <c r="AY23" s="298"/>
      <c r="AZ23" s="298"/>
      <c r="BA23" s="298"/>
      <c r="BB23" s="19" t="s">
        <v>76</v>
      </c>
      <c r="BC23" s="298" t="str">
        <f>IF(入力!AP8="","",入力!AP8)</f>
        <v>4850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スズキ　トミオ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52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294</v>
      </c>
      <c r="AC24" s="302"/>
      <c r="AD24" s="302"/>
      <c r="AE24" s="302"/>
      <c r="AF24" s="16" t="s">
        <v>73</v>
      </c>
      <c r="AG24" s="302" t="str">
        <f>IF(入力!W9="","",入力!W9)</f>
        <v>0825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0470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鈴木　富夫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千葉県南房総市上堀１０１９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36</v>
      </c>
      <c r="AY25" s="298"/>
      <c r="AZ25" s="298"/>
      <c r="BA25" s="298"/>
      <c r="BB25" s="19" t="s">
        <v>76</v>
      </c>
      <c r="BC25" s="298" t="str">
        <f>IF(入力!AP10="","",入力!AP10)</f>
        <v>4353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スズキ　カズミ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52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299</v>
      </c>
      <c r="AC26" s="302"/>
      <c r="AD26" s="302"/>
      <c r="AE26" s="302"/>
      <c r="AF26" s="16" t="s">
        <v>73</v>
      </c>
      <c r="AG26" s="302" t="str">
        <f>IF(入力!W11="","",入力!W11)</f>
        <v>2223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0470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鈴木　和美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千葉県南房総市高崎１２９３－３２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57</v>
      </c>
      <c r="AY27" s="298"/>
      <c r="AZ27" s="298"/>
      <c r="BA27" s="298"/>
      <c r="BB27" s="19" t="s">
        <v>76</v>
      </c>
      <c r="BC27" s="298" t="str">
        <f>IF(入力!AP12="","",入力!AP12)</f>
        <v>3164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タカハシ　リョウジ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54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299</v>
      </c>
      <c r="AC28" s="302"/>
      <c r="AD28" s="302"/>
      <c r="AE28" s="302"/>
      <c r="AF28" s="16" t="s">
        <v>73</v>
      </c>
      <c r="AG28" s="302" t="str">
        <f>IF(入力!W15="","",入力!W15)</f>
        <v>2221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高橋　良次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千葉県南房総市合戸７９３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57</v>
      </c>
      <c r="AY29" s="357"/>
      <c r="AZ29" s="357"/>
      <c r="BA29" s="357"/>
      <c r="BB29" s="73" t="s">
        <v>76</v>
      </c>
      <c r="BC29" s="357" t="str">
        <f>IF(入力!AP16="","",入力!AP16)</f>
        <v>4850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クロカワ　モモカ
黒川　桃花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鋸南小学校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520470802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160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カワナ　ココミ
川名　心海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富山小学校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519203015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157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ワタナベ　ミカサ
渡辺　みかさ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富山小学校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518178352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158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サクマ　ムツミ
佐久間　睦美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富山小学校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519203022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152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クロカワ　ナナミ
黒川　菜々美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鋸南小学校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519995859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カネキ　ユア
金木　結愛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鋸南小学校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519995866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145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ヨシノ　コハル
吉野　呼春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鋸南小学校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520470826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148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サクマ　キララ
佐久間　輝来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6</v>
      </c>
      <c r="R48" s="391"/>
      <c r="S48" s="392"/>
      <c r="T48" s="409" t="str">
        <f>IF(入力!I39="","",入力!I39)</f>
        <v>富浦小学校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522169209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154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ホリウミ　アイカ
堀海　愛花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5</v>
      </c>
      <c r="R50" s="391"/>
      <c r="S50" s="392"/>
      <c r="T50" s="409" t="str">
        <f>IF(入力!I41="","",入力!I41)</f>
        <v>富山小学校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522169568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148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黒川　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鋸南小学校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520470802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川名　心海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519203015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みかさ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518178352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佐久間　睦美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519203022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黒川　菜々美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鋸南小学校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519995859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金木　結愛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鋸南小学校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519995866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吉野　呼春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鋸南小学校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520470826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佐久間　輝来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富浦小学校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522169209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堀海　愛花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522169568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黒川　桃花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鋸南小学校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520470802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川名　心海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519203015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みかさ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518178352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佐久間　睦美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519203022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黒川　菜々美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鋸南小学校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519995859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金木　結愛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鋸南小学校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519995866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吉野　呼春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鋸南小学校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520470826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佐久間　輝来</v>
      </c>
      <c r="D39" s="276"/>
      <c r="E39" s="276"/>
      <c r="F39" s="276"/>
      <c r="G39" s="263">
        <f>IF(入力!G39="","",入力!G39)</f>
        <v>6</v>
      </c>
      <c r="H39" s="263" t="str">
        <f>IF(入力!H39="","",入力!H39)</f>
        <v/>
      </c>
      <c r="I39" s="263" t="str">
        <f>IF(入力!I39="","",入力!I39)</f>
        <v>富浦小学校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522169209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堀海　愛花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522169568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9</v>
      </c>
      <c r="J5" s="444" t="str">
        <f>IF(入力!A55="","",入力!A55)</f>
        <v>チームの気持ちをひとつにまとめ、日頃お世話になっている先生方、いつも応援してくれるお父さん、お母さんに感謝して、みんなの思いをボールに託し、一所懸命頑張ります。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>イワイジュニア・シックス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52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2223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黒川</v>
      </c>
      <c r="D24" s="75" t="str">
        <f>VLOOKUP($B$51,$A$53:$F$352,4)</f>
        <v>桃花</v>
      </c>
      <c r="E24" s="75" t="str">
        <f>VLOOKUP($B$51,$A$53:$F$352,5)</f>
        <v>クロカワ</v>
      </c>
      <c r="F24" s="75" t="str">
        <f>VLOOKUP($B$51,$A$53:$F$352,6)</f>
        <v>モモカ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黒川</v>
      </c>
      <c r="D53" s="33" t="str">
        <f>IF(入力!E26="","",入力!E26)</f>
        <v>桃花</v>
      </c>
      <c r="E53" s="33" t="str">
        <f>IF(入力!C25="","",入力!C25)</f>
        <v>クロカワ</v>
      </c>
      <c r="F53" s="33" t="str">
        <f>IF(入力!E25="","",入力!E25)</f>
        <v>モモカ</v>
      </c>
      <c r="G53" s="33">
        <f>IF(入力!M25="","",入力!M25)</f>
        <v>520470802</v>
      </c>
      <c r="H53" s="33" t="str">
        <f>IF(入力!I25="","",入力!I25)</f>
        <v>鋸南小学校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川名</v>
      </c>
      <c r="D54" s="33" t="str">
        <f>IF(入力!E28="","",入力!E28)</f>
        <v>心海</v>
      </c>
      <c r="E54" s="33" t="str">
        <f>IF(入力!C27="","",入力!C27)</f>
        <v>カワナ</v>
      </c>
      <c r="F54" s="33" t="str">
        <f>IF(入力!E27="","",入力!E27)</f>
        <v>ココミ</v>
      </c>
      <c r="G54" s="33">
        <f>IF(入力!M27="","",入力!M27)</f>
        <v>519203015</v>
      </c>
      <c r="H54" s="33" t="str">
        <f>IF(入力!I27="","",入力!I27)</f>
        <v>富山小学校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渡辺</v>
      </c>
      <c r="D55" s="33" t="str">
        <f>IF(入力!E30="","",入力!E30)</f>
        <v>みかさ</v>
      </c>
      <c r="E55" s="33" t="str">
        <f>IF(入力!C29="","",入力!C29)</f>
        <v>ワタナベ</v>
      </c>
      <c r="F55" s="33" t="str">
        <f>IF(入力!E29="","",入力!E29)</f>
        <v>ミカサ</v>
      </c>
      <c r="G55" s="33">
        <f>IF(入力!M29="","",入力!M29)</f>
        <v>518178352</v>
      </c>
      <c r="H55" s="33" t="str">
        <f>IF(入力!I29="","",入力!I29)</f>
        <v>富山小学校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佐久間</v>
      </c>
      <c r="D56" s="33" t="str">
        <f>IF(入力!E32="","",入力!E32)</f>
        <v>睦美</v>
      </c>
      <c r="E56" s="33" t="str">
        <f>IF(入力!C31="","",入力!C31)</f>
        <v>サクマ</v>
      </c>
      <c r="F56" s="33" t="str">
        <f>IF(入力!E31="","",入力!E31)</f>
        <v>ムツミ</v>
      </c>
      <c r="G56" s="33">
        <f>IF(入力!M31="","",入力!M31)</f>
        <v>519203022</v>
      </c>
      <c r="H56" s="33" t="str">
        <f>IF(入力!I31="","",入力!I31)</f>
        <v>富山小学校</v>
      </c>
      <c r="I56" s="33">
        <f>IF(入力!G31="","",入力!G31)</f>
        <v>5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黒川</v>
      </c>
      <c r="D57" s="33" t="str">
        <f>IF(入力!E34="","",入力!E34)</f>
        <v>菜々美</v>
      </c>
      <c r="E57" s="33" t="str">
        <f>IF(入力!C33="","",入力!C33)</f>
        <v>クロカワ</v>
      </c>
      <c r="F57" s="33" t="str">
        <f>IF(入力!E33="","",入力!E33)</f>
        <v>ナナミ</v>
      </c>
      <c r="G57" s="33">
        <f>IF(入力!M33="","",入力!M33)</f>
        <v>519995859</v>
      </c>
      <c r="H57" s="33" t="str">
        <f>IF(入力!I33="","",入力!I33)</f>
        <v>鋸南小学校</v>
      </c>
      <c r="I57" s="33">
        <f>IF(入力!G33="","",入力!G33)</f>
        <v>4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金木</v>
      </c>
      <c r="D58" s="33" t="str">
        <f>IF(入力!E36="","",入力!E36)</f>
        <v>結愛</v>
      </c>
      <c r="E58" s="33" t="str">
        <f>IF(入力!C35="","",入力!C35)</f>
        <v>カネキ</v>
      </c>
      <c r="F58" s="33" t="str">
        <f>IF(入力!E35="","",入力!E35)</f>
        <v>ユア</v>
      </c>
      <c r="G58" s="33">
        <f>IF(入力!M35="","",入力!M35)</f>
        <v>519995866</v>
      </c>
      <c r="H58" s="33" t="str">
        <f>IF(入力!I35="","",入力!I35)</f>
        <v>鋸南小学校</v>
      </c>
      <c r="I58" s="33">
        <f>IF(入力!G35="","",入力!G35)</f>
        <v>4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吉野</v>
      </c>
      <c r="D59" s="33" t="str">
        <f>IF(入力!E38="","",入力!E38)</f>
        <v>呼春</v>
      </c>
      <c r="E59" s="33" t="str">
        <f>IF(入力!C37="","",入力!C37)</f>
        <v>ヨシノ</v>
      </c>
      <c r="F59" s="33" t="str">
        <f>IF(入力!E37="","",入力!E37)</f>
        <v>コハル</v>
      </c>
      <c r="G59" s="33">
        <f>IF(入力!M37="","",入力!M37)</f>
        <v>520470826</v>
      </c>
      <c r="H59" s="33" t="str">
        <f>IF(入力!I37="","",入力!I37)</f>
        <v>鋸南小学校</v>
      </c>
      <c r="I59" s="33">
        <f>IF(入力!G37="","",入力!G37)</f>
        <v>4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佐久間</v>
      </c>
      <c r="D60" s="33" t="str">
        <f>IF(入力!E40="","",入力!E40)</f>
        <v>輝来</v>
      </c>
      <c r="E60" s="33" t="str">
        <f>IF(入力!C39="","",入力!C39)</f>
        <v>サクマ</v>
      </c>
      <c r="F60" s="33" t="str">
        <f>IF(入力!E39="","",入力!E39)</f>
        <v>キララ</v>
      </c>
      <c r="G60" s="33">
        <f>IF(入力!M39="","",入力!M39)</f>
        <v>522169209</v>
      </c>
      <c r="H60" s="33" t="str">
        <f>IF(入力!I39="","",入力!I39)</f>
        <v>富浦小学校</v>
      </c>
      <c r="I60" s="33">
        <f>IF(入力!G39="","",入力!G39)</f>
        <v>6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堀海</v>
      </c>
      <c r="D61" s="33" t="str">
        <f>IF(入力!E42="","",入力!E42)</f>
        <v>愛花</v>
      </c>
      <c r="E61" s="33" t="str">
        <f>IF(入力!C41="","",入力!C41)</f>
        <v>ホリウミ</v>
      </c>
      <c r="F61" s="33" t="str">
        <f>IF(入力!E41="","",入力!E41)</f>
        <v>アイカ</v>
      </c>
      <c r="G61" s="33">
        <f>IF(入力!M41="","",入力!M41)</f>
        <v>522169568</v>
      </c>
      <c r="H61" s="33" t="str">
        <f>IF(入力!I41="","",入力!I41)</f>
        <v>富山小学校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2022-05-12T11:32:42Z</dcterms:modified>
</cp:coreProperties>
</file>