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 activeTab="1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7" l="1"/>
  <c r="C23" i="7" l="1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F24" i="7" l="1"/>
  <c r="D24" i="7"/>
  <c r="E24" i="7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<sst xmlns="http://schemas.openxmlformats.org/spreadsheetml/2006/main" count="290" uniqueCount="216">
  <si>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</si>
  <si>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</si>
  <si>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</si>
  <si>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</si>
  <si>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</si>
  <si>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</si>
  <si>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</si>
  <si>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</si>
  <si>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</si>
  <si>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</si>
  <si>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</si>
  <si>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</si>
  <si>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</si>
  <si>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</si>
  <si>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</si>
  <si>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</si>
  <si>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</si>
  <si>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</si>
  <si>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</si>
  <si>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</si>
  <si>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</si>
  <si>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</si>
  <si>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</si>
  <si>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</si>
  <si>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</si>
  <si>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</si>
  <si>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</si>
  <si>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</si>
  <si>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</si>
  <si>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</si>
  <si>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</si>
  <si>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</si>
  <si>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</si>
  <si>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</si>
  <si>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</si>
  <si>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</si>
  <si>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</si>
  <si>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</si>
  <si>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</si>
  <si>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</si>
  <si>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</si>
  <si>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</si>
  <si>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</si>
  <si>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</si>
  <si>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</si>
  <si>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</si>
  <si>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</si>
  <si>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</si>
  <si>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</si>
  <si>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</si>
  <si>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</si>
  <si>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</si>
  <si>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</si>
  <si>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</si>
  <si>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</si>
  <si>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</si>
  <si>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</si>
  <si>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</si>
  <si>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</si>
  <si>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</si>
  <si>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</si>
  <si>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</si>
  <si>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</si>
  <si>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</si>
  <si>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</si>
  <si>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</si>
  <si>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</si>
  <si>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</si>
  <si>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</si>
  <si>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</si>
  <si>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</si>
  <si>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</si>
  <si>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</si>
  <si>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</si>
  <si>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</si>
  <si>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</si>
  <si>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</si>
  <si>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</si>
  <si>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</si>
  <si>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</si>
  <si>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</si>
  <si>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</si>
  <si>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</si>
  <si>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</si>
  <si>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</si>
  <si>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</si>
  <si>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</si>
  <si>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</si>
  <si>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</si>
  <si>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</si>
  <si>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</si>
  <si>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</si>
  <si>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</si>
  <si>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</si>
  <si>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</si>
  <si>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</si>
  <si>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</si>
  <si>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</si>
  <si>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</si>
  <si>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</si>
  <si>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</si>
  <si>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</si>
  <si>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</si>
  <si>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</si>
  <si>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</si>
  <si>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</si>
  <si>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</si>
  <si>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</si>
  <si>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</si>
  <si>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</si>
  <si>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</si>
  <si>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</si>
  <si>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</si>
  <si>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</si>
  <si>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</si>
  <si>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</si>
  <si>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</si>
  <si>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</si>
  <si>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</si>
  <si>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</si>
  <si>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</si>
  <si>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</si>
  <si>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</si>
  <si>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</si>
  <si>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</si>
  <si>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</si>
  <si>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</si>
  <si>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</si>
  <si>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</si>
  <si>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</si>
  <si>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</si>
  <si>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</si>
  <si>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</si>
  <si>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</si>
  <si>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</si>
  <si>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</si>
  <si>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</si>
  <si>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</si>
  <si>
    <t>リョウジ</t>
  </si>
  <si>
    <t>高橋</t>
  </si>
  <si>
    <t>良次</t>
  </si>
  <si>
    <t>スズキ</t>
  </si>
  <si>
    <t>トミオ</t>
  </si>
  <si>
    <t>鈴木</t>
  </si>
  <si>
    <t>富夫</t>
  </si>
  <si>
    <t>カズミ</t>
  </si>
  <si>
    <t>和美</t>
  </si>
  <si>
    <t>299</t>
    <phoneticPr fontId="2"/>
  </si>
  <si>
    <t>2221</t>
    <phoneticPr fontId="2"/>
  </si>
  <si>
    <t>千葉県南房総市合戸７９３</t>
  </si>
  <si>
    <t>0470</t>
    <phoneticPr fontId="2"/>
  </si>
  <si>
    <t>57</t>
    <phoneticPr fontId="2"/>
  </si>
  <si>
    <t>4850</t>
    <phoneticPr fontId="2"/>
  </si>
  <si>
    <t>294</t>
  </si>
  <si>
    <t>0825</t>
  </si>
  <si>
    <t>千葉県南房総市上堀１０１９</t>
  </si>
  <si>
    <t>0470</t>
    <phoneticPr fontId="2"/>
  </si>
  <si>
    <t>4353</t>
  </si>
  <si>
    <t>36</t>
    <phoneticPr fontId="2"/>
  </si>
  <si>
    <t>2223</t>
  </si>
  <si>
    <t>千葉県南房総市高崎１２９３－３２</t>
  </si>
  <si>
    <t>3164</t>
  </si>
  <si>
    <t>0470</t>
    <phoneticPr fontId="2"/>
  </si>
  <si>
    <t>4850</t>
    <phoneticPr fontId="2"/>
  </si>
  <si>
    <t>富山小学校</t>
    <rPh sb="0" eb="2">
      <t>トミヤマ</t>
    </rPh>
    <rPh sb="2" eb="5">
      <t>ショウガッコウ</t>
    </rPh>
    <phoneticPr fontId="2"/>
  </si>
  <si>
    <t>ホリウミ</t>
    <phoneticPr fontId="2"/>
  </si>
  <si>
    <t>アイカ</t>
    <phoneticPr fontId="2"/>
  </si>
  <si>
    <t>堀海</t>
    <rPh sb="0" eb="1">
      <t>ホリ</t>
    </rPh>
    <rPh sb="1" eb="2">
      <t>ウミ</t>
    </rPh>
    <phoneticPr fontId="2"/>
  </si>
  <si>
    <t>愛花</t>
    <rPh sb="0" eb="1">
      <t>アイ</t>
    </rPh>
    <rPh sb="1" eb="2">
      <t>ハナ</t>
    </rPh>
    <phoneticPr fontId="2"/>
  </si>
  <si>
    <t>①</t>
    <phoneticPr fontId="2"/>
  </si>
  <si>
    <t>クロカワ</t>
    <phoneticPr fontId="2"/>
  </si>
  <si>
    <t>ナナミ</t>
    <phoneticPr fontId="2"/>
  </si>
  <si>
    <t>鋸南小学校</t>
    <rPh sb="0" eb="2">
      <t>キョナン</t>
    </rPh>
    <rPh sb="2" eb="5">
      <t>ショウガッコウ</t>
    </rPh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</si>
  <si>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</si>
  <si>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</si>
  <si>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</si>
  <si>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</si>
  <si>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</si>
  <si>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</si>
  <si>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ヨシオカ</t>
    <phoneticPr fontId="2"/>
  </si>
  <si>
    <t>コハル</t>
    <phoneticPr fontId="2"/>
  </si>
  <si>
    <t>吉岡</t>
    <rPh sb="0" eb="2">
      <t>ヨシオカ</t>
    </rPh>
    <phoneticPr fontId="2"/>
  </si>
  <si>
    <t>呼春</t>
    <rPh sb="0" eb="1">
      <t>コ</t>
    </rPh>
    <rPh sb="1" eb="2">
      <t>ハル</t>
    </rPh>
    <phoneticPr fontId="2"/>
  </si>
  <si>
    <t>カワナ</t>
    <phoneticPr fontId="2"/>
  </si>
  <si>
    <t>トモカ</t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</si>
  <si>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</si>
  <si>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</si>
  <si>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t>ハセガワ</t>
    <phoneticPr fontId="2"/>
  </si>
  <si>
    <t>マナ</t>
    <phoneticPr fontId="2"/>
  </si>
  <si>
    <t>長谷川</t>
    <rPh sb="0" eb="3">
      <t>ハセガワ</t>
    </rPh>
    <phoneticPr fontId="2"/>
  </si>
  <si>
    <t>愛</t>
    <rPh sb="0" eb="1">
      <t>マナ</t>
    </rPh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</si>
  <si>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</si>
  <si>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</si>
  <si>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</si>
  <si>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</si>
  <si>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ハラ</t>
    <phoneticPr fontId="2"/>
  </si>
  <si>
    <t>ハナエ</t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</si>
  <si>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</si>
  <si>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</si>
  <si>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ツボヤ</t>
    <phoneticPr fontId="2"/>
  </si>
  <si>
    <t>ノゾミ</t>
    <phoneticPr fontId="2"/>
  </si>
  <si>
    <t>坪谷</t>
    <rPh sb="0" eb="2">
      <t>ツボヤ</t>
    </rPh>
    <phoneticPr fontId="2"/>
  </si>
  <si>
    <t>希</t>
    <rPh sb="0" eb="1">
      <t>ノゾミ</t>
    </rPh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</si>
  <si>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</si>
  <si>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</si>
  <si>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</si>
  <si>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rPh sb="0" eb="2">
      <t>ナツミ</t>
    </rPh>
    <phoneticPr fontId="2"/>
  </si>
  <si>
    <t>フチベ</t>
    <phoneticPr fontId="2"/>
  </si>
  <si>
    <t>ユズナ</t>
    <phoneticPr fontId="2"/>
  </si>
  <si>
    <t>渕邉</t>
    <rPh sb="0" eb="1">
      <t>フチ</t>
    </rPh>
    <rPh sb="1" eb="2">
      <t>ベ</t>
    </rPh>
    <phoneticPr fontId="2"/>
  </si>
  <si>
    <t>柚奈</t>
    <rPh sb="0" eb="1">
      <t>ユズ</t>
    </rPh>
    <rPh sb="1" eb="2">
      <t>ナ</t>
    </rPh>
    <phoneticPr fontId="2"/>
  </si>
  <si>
    <t>新しいキャプテンのもと、新しいチームで県大会上位を目指します。チーム一丸となって、声を出し、コートを走ります。いつも応援してくれるお父さんお母さんに感謝して、元気いっぱい戦います。</t>
    <rPh sb="0" eb="1">
      <t>アタラ</t>
    </rPh>
    <rPh sb="12" eb="13">
      <t>アタラ</t>
    </rPh>
    <rPh sb="19" eb="20">
      <t>ケン</t>
    </rPh>
    <rPh sb="20" eb="22">
      <t>タイカイ</t>
    </rPh>
    <rPh sb="22" eb="24">
      <t>ジョウイ</t>
    </rPh>
    <rPh sb="25" eb="27">
      <t>メザ</t>
    </rPh>
    <rPh sb="34" eb="36">
      <t>イチガン</t>
    </rPh>
    <rPh sb="41" eb="42">
      <t>コエ</t>
    </rPh>
    <rPh sb="43" eb="44">
      <t>ダ</t>
    </rPh>
    <rPh sb="50" eb="51">
      <t>ハシ</t>
    </rPh>
    <rPh sb="58" eb="60">
      <t>オウエン</t>
    </rPh>
    <rPh sb="66" eb="67">
      <t>トウ</t>
    </rPh>
    <rPh sb="70" eb="71">
      <t>カア</t>
    </rPh>
    <rPh sb="74" eb="76">
      <t>カンシャ</t>
    </rPh>
    <rPh sb="79" eb="81">
      <t>ゲンキ</t>
    </rPh>
    <rPh sb="85" eb="86">
      <t>タタカ</t>
    </rPh>
    <phoneticPr fontId="2"/>
  </si>
  <si>
    <t>サクマ</t>
    <phoneticPr fontId="2"/>
  </si>
  <si>
    <t>ムツミ</t>
    <phoneticPr fontId="2"/>
  </si>
  <si>
    <t>佐久間</t>
    <rPh sb="0" eb="3">
      <t>サクマ</t>
    </rPh>
    <phoneticPr fontId="2"/>
  </si>
  <si>
    <t>睦実</t>
    <rPh sb="0" eb="2">
      <t>ムツミ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</si>
</sst>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22" zoomScaleNormal="100" workbookViewId="0">
      <selection activeCell="AO36" sqref="AO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7"/>
      <c r="L2" s="227"/>
      <c r="M2" s="227"/>
      <c r="N2" s="227"/>
      <c r="O2" s="228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4" t="s">
        <v>91</v>
      </c>
      <c r="K3" s="225"/>
      <c r="L3" s="225"/>
      <c r="M3" s="225"/>
      <c r="N3" s="225"/>
      <c r="O3" s="226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6" t="s">
        <v>123</v>
      </c>
      <c r="B4" s="237"/>
      <c r="C4" s="229">
        <v>430150102</v>
      </c>
      <c r="D4" s="230"/>
      <c r="E4" s="230"/>
      <c r="F4" s="230"/>
      <c r="G4" s="230"/>
      <c r="H4" s="230"/>
      <c r="I4" s="231"/>
      <c r="J4" s="240" t="s">
        <v>117</v>
      </c>
      <c r="K4" s="241"/>
      <c r="L4" s="241"/>
      <c r="M4" s="241"/>
      <c r="N4" s="241"/>
      <c r="O4" s="242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8" t="s">
        <v>116</v>
      </c>
      <c r="B5" s="239"/>
      <c r="C5" s="232"/>
      <c r="D5" s="233"/>
      <c r="E5" s="233"/>
      <c r="F5" s="233"/>
      <c r="G5" s="233"/>
      <c r="H5" s="233"/>
      <c r="I5" s="234"/>
      <c r="J5" s="205">
        <v>23001</v>
      </c>
      <c r="K5" s="205"/>
      <c r="L5" s="205"/>
      <c r="M5" s="205"/>
      <c r="N5" s="205"/>
      <c r="O5" s="205"/>
      <c r="P5" s="173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4" t="s">
        <v>136</v>
      </c>
      <c r="AF5" s="173"/>
      <c r="AG5" s="173"/>
      <c r="AH5" s="173"/>
      <c r="AI5" s="173"/>
      <c r="AJ5" s="173"/>
      <c r="AK5" s="175"/>
      <c r="AL5" s="175"/>
      <c r="AM5" s="175"/>
      <c r="AN5" s="175"/>
      <c r="AO5" s="175"/>
      <c r="AP5" s="175"/>
      <c r="AQ5" s="175"/>
      <c r="AR5" s="175"/>
      <c r="AS5" s="176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7" t="s">
        <v>124</v>
      </c>
    </row>
    <row r="7" spans="1:51" ht="13.5" customHeight="1">
      <c r="A7" s="75"/>
      <c r="B7" s="145"/>
      <c r="C7" s="152" t="s">
        <v>137</v>
      </c>
      <c r="D7" s="112"/>
      <c r="E7" s="112" t="s">
        <v>138</v>
      </c>
      <c r="F7" s="114"/>
      <c r="G7" s="207">
        <v>505932341</v>
      </c>
      <c r="H7" s="207"/>
      <c r="I7" s="207"/>
      <c r="J7" s="207">
        <v>18487</v>
      </c>
      <c r="K7" s="207"/>
      <c r="L7" s="207"/>
      <c r="M7" s="207">
        <v>378401</v>
      </c>
      <c r="N7" s="207"/>
      <c r="O7" s="207"/>
      <c r="P7" s="180" t="s">
        <v>7</v>
      </c>
      <c r="Q7" s="181"/>
      <c r="R7" s="147" t="s">
        <v>147</v>
      </c>
      <c r="S7" s="147"/>
      <c r="T7" s="147"/>
      <c r="U7" s="147"/>
      <c r="V7" s="30" t="s">
        <v>8</v>
      </c>
      <c r="W7" s="137" t="s">
        <v>148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150</v>
      </c>
      <c r="AM7" s="62"/>
      <c r="AN7" s="62"/>
      <c r="AO7" s="62"/>
      <c r="AP7" s="62"/>
      <c r="AQ7" s="62"/>
      <c r="AR7" s="62"/>
      <c r="AS7" s="39" t="s">
        <v>10</v>
      </c>
      <c r="AT7" s="56">
        <v>54</v>
      </c>
    </row>
    <row r="8" spans="1:51" ht="18" customHeight="1">
      <c r="A8" s="75"/>
      <c r="B8" s="145"/>
      <c r="C8" s="153" t="s">
        <v>139</v>
      </c>
      <c r="D8" s="116"/>
      <c r="E8" s="116" t="s">
        <v>140</v>
      </c>
      <c r="F8" s="118"/>
      <c r="G8" s="207"/>
      <c r="H8" s="207"/>
      <c r="I8" s="207"/>
      <c r="J8" s="207"/>
      <c r="K8" s="207"/>
      <c r="L8" s="207"/>
      <c r="M8" s="207"/>
      <c r="N8" s="207"/>
      <c r="O8" s="207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151</v>
      </c>
      <c r="AL8" s="64"/>
      <c r="AM8" s="64"/>
      <c r="AN8" s="64"/>
      <c r="AO8" s="40" t="s">
        <v>11</v>
      </c>
      <c r="AP8" s="64" t="s">
        <v>152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52" t="s">
        <v>141</v>
      </c>
      <c r="D9" s="112"/>
      <c r="E9" s="112" t="s">
        <v>142</v>
      </c>
      <c r="F9" s="114"/>
      <c r="G9" s="207">
        <v>505933061</v>
      </c>
      <c r="H9" s="207"/>
      <c r="I9" s="207"/>
      <c r="J9" s="207">
        <v>27463</v>
      </c>
      <c r="K9" s="207"/>
      <c r="L9" s="207"/>
      <c r="M9" s="207">
        <v>396449</v>
      </c>
      <c r="N9" s="207"/>
      <c r="O9" s="207"/>
      <c r="P9" s="180" t="s">
        <v>7</v>
      </c>
      <c r="Q9" s="181"/>
      <c r="R9" s="147" t="s">
        <v>153</v>
      </c>
      <c r="S9" s="147"/>
      <c r="T9" s="147"/>
      <c r="U9" s="147"/>
      <c r="V9" s="30" t="s">
        <v>8</v>
      </c>
      <c r="W9" s="137" t="s">
        <v>154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156</v>
      </c>
      <c r="AM9" s="62"/>
      <c r="AN9" s="62"/>
      <c r="AO9" s="62"/>
      <c r="AP9" s="62"/>
      <c r="AQ9" s="62"/>
      <c r="AR9" s="62"/>
      <c r="AS9" s="39" t="s">
        <v>126</v>
      </c>
      <c r="AT9" s="57">
        <v>52</v>
      </c>
    </row>
    <row r="10" spans="1:51" ht="18" customHeight="1">
      <c r="A10" s="75"/>
      <c r="B10" s="145"/>
      <c r="C10" s="153" t="s">
        <v>143</v>
      </c>
      <c r="D10" s="116"/>
      <c r="E10" s="116" t="s">
        <v>144</v>
      </c>
      <c r="F10" s="118"/>
      <c r="G10" s="207"/>
      <c r="H10" s="207"/>
      <c r="I10" s="207"/>
      <c r="J10" s="207"/>
      <c r="K10" s="207"/>
      <c r="L10" s="207"/>
      <c r="M10" s="207"/>
      <c r="N10" s="207"/>
      <c r="O10" s="207"/>
      <c r="P10" s="139" t="s">
        <v>155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158</v>
      </c>
      <c r="AL10" s="64"/>
      <c r="AM10" s="64"/>
      <c r="AN10" s="64"/>
      <c r="AO10" s="40" t="s">
        <v>127</v>
      </c>
      <c r="AP10" s="64" t="s">
        <v>157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52" t="s">
        <v>141</v>
      </c>
      <c r="D11" s="112"/>
      <c r="E11" s="112" t="s">
        <v>145</v>
      </c>
      <c r="F11" s="114"/>
      <c r="G11" s="207">
        <v>507354336</v>
      </c>
      <c r="H11" s="207"/>
      <c r="I11" s="207"/>
      <c r="J11" s="207">
        <v>27462</v>
      </c>
      <c r="K11" s="207"/>
      <c r="L11" s="207"/>
      <c r="M11" s="207">
        <v>396447</v>
      </c>
      <c r="N11" s="207"/>
      <c r="O11" s="207"/>
      <c r="P11" s="180" t="s">
        <v>7</v>
      </c>
      <c r="Q11" s="181"/>
      <c r="R11" s="147" t="s">
        <v>147</v>
      </c>
      <c r="S11" s="147"/>
      <c r="T11" s="147"/>
      <c r="U11" s="147"/>
      <c r="V11" s="30" t="s">
        <v>8</v>
      </c>
      <c r="W11" s="137" t="s">
        <v>159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162</v>
      </c>
      <c r="AM11" s="62"/>
      <c r="AN11" s="62"/>
      <c r="AO11" s="62"/>
      <c r="AP11" s="62"/>
      <c r="AQ11" s="62"/>
      <c r="AR11" s="62"/>
      <c r="AS11" s="39" t="s">
        <v>126</v>
      </c>
      <c r="AT11" s="57">
        <v>52</v>
      </c>
    </row>
    <row r="12" spans="1:51" ht="18" customHeight="1">
      <c r="A12" s="75"/>
      <c r="B12" s="145"/>
      <c r="C12" s="153" t="s">
        <v>143</v>
      </c>
      <c r="D12" s="116"/>
      <c r="E12" s="116" t="s">
        <v>146</v>
      </c>
      <c r="F12" s="118"/>
      <c r="G12" s="207"/>
      <c r="H12" s="207"/>
      <c r="I12" s="207"/>
      <c r="J12" s="207"/>
      <c r="K12" s="207"/>
      <c r="L12" s="207"/>
      <c r="M12" s="207"/>
      <c r="N12" s="207"/>
      <c r="O12" s="207"/>
      <c r="P12" s="139" t="s">
        <v>160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151</v>
      </c>
      <c r="AL12" s="64"/>
      <c r="AM12" s="64"/>
      <c r="AN12" s="64"/>
      <c r="AO12" s="40" t="s">
        <v>127</v>
      </c>
      <c r="AP12" s="64" t="s">
        <v>161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52" t="s">
        <v>141</v>
      </c>
      <c r="D13" s="112"/>
      <c r="E13" s="112" t="s">
        <v>145</v>
      </c>
      <c r="F13" s="114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6"/>
      <c r="S13" s="166"/>
      <c r="T13" s="166"/>
      <c r="U13" s="166"/>
      <c r="V13" s="27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41"/>
      <c r="AL13" s="159"/>
      <c r="AM13" s="159"/>
      <c r="AN13" s="159"/>
      <c r="AO13" s="159"/>
      <c r="AP13" s="159"/>
      <c r="AQ13" s="159"/>
      <c r="AR13" s="159"/>
      <c r="AS13" s="42"/>
      <c r="AT13" s="58"/>
    </row>
    <row r="14" spans="1:51" ht="18" customHeight="1">
      <c r="A14" s="75"/>
      <c r="B14" s="145"/>
      <c r="C14" s="153" t="s">
        <v>143</v>
      </c>
      <c r="D14" s="116"/>
      <c r="E14" s="116" t="s">
        <v>146</v>
      </c>
      <c r="F14" s="118"/>
      <c r="G14" s="210"/>
      <c r="H14" s="210"/>
      <c r="I14" s="210"/>
      <c r="J14" s="210"/>
      <c r="K14" s="210"/>
      <c r="L14" s="210"/>
      <c r="M14" s="210"/>
      <c r="N14" s="210"/>
      <c r="O14" s="210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3"/>
      <c r="AP14" s="164"/>
      <c r="AQ14" s="164"/>
      <c r="AR14" s="164"/>
      <c r="AS14" s="165"/>
      <c r="AT14" s="58"/>
    </row>
    <row r="15" spans="1:51" ht="15" customHeight="1">
      <c r="A15" s="211" t="s">
        <v>98</v>
      </c>
      <c r="B15" s="145"/>
      <c r="C15" s="152" t="s">
        <v>137</v>
      </c>
      <c r="D15" s="112"/>
      <c r="E15" s="112" t="s">
        <v>138</v>
      </c>
      <c r="F15" s="114"/>
      <c r="G15" s="210"/>
      <c r="H15" s="210"/>
      <c r="I15" s="210"/>
      <c r="J15" s="210"/>
      <c r="K15" s="210"/>
      <c r="L15" s="210"/>
      <c r="M15" s="210"/>
      <c r="N15" s="210"/>
      <c r="O15" s="210"/>
      <c r="P15" s="180" t="s">
        <v>7</v>
      </c>
      <c r="Q15" s="181"/>
      <c r="R15" s="147" t="s">
        <v>147</v>
      </c>
      <c r="S15" s="147"/>
      <c r="T15" s="147"/>
      <c r="U15" s="147"/>
      <c r="V15" s="29" t="s">
        <v>8</v>
      </c>
      <c r="W15" s="137" t="s">
        <v>148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150</v>
      </c>
      <c r="AM15" s="62"/>
      <c r="AN15" s="62"/>
      <c r="AO15" s="62"/>
      <c r="AP15" s="62"/>
      <c r="AQ15" s="62"/>
      <c r="AR15" s="62"/>
      <c r="AS15" s="39" t="s">
        <v>126</v>
      </c>
      <c r="AT15" s="57">
        <v>54</v>
      </c>
    </row>
    <row r="16" spans="1:51" ht="18" customHeight="1">
      <c r="A16" s="75"/>
      <c r="B16" s="145"/>
      <c r="C16" s="153" t="s">
        <v>139</v>
      </c>
      <c r="D16" s="116"/>
      <c r="E16" s="116" t="s">
        <v>140</v>
      </c>
      <c r="F16" s="118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151</v>
      </c>
      <c r="AL16" s="64"/>
      <c r="AM16" s="64"/>
      <c r="AN16" s="64"/>
      <c r="AO16" s="40" t="s">
        <v>127</v>
      </c>
      <c r="AP16" s="64" t="s">
        <v>163</v>
      </c>
      <c r="AQ16" s="64"/>
      <c r="AR16" s="64"/>
      <c r="AS16" s="65"/>
      <c r="AT16" s="57"/>
    </row>
    <row r="17" spans="1:46">
      <c r="A17" s="75" t="s">
        <v>0</v>
      </c>
      <c r="B17" s="145"/>
      <c r="C17" s="199" t="str">
        <f>IF(P16="","",P16)</f>
        <v>千葉県南房総市合戸７９３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9" t="str">
        <f>IF(AL15="","",AL15&amp;"-"&amp;AK16&amp;"-"&amp;AP16)</f>
        <v>0470-57-4850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20">
        <v>90</v>
      </c>
      <c r="D21" s="212"/>
      <c r="E21" s="212">
        <v>6130</v>
      </c>
      <c r="F21" s="212"/>
      <c r="G21" s="212">
        <v>4721</v>
      </c>
      <c r="H21" s="21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5"/>
      <c r="C22" s="221"/>
      <c r="D22" s="213"/>
      <c r="E22" s="213"/>
      <c r="F22" s="213"/>
      <c r="G22" s="213"/>
      <c r="H22" s="213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8" t="s">
        <v>130</v>
      </c>
      <c r="B23" s="143" t="s">
        <v>86</v>
      </c>
      <c r="C23" s="200" t="s">
        <v>105</v>
      </c>
      <c r="D23" s="201"/>
      <c r="E23" s="202" t="s">
        <v>106</v>
      </c>
      <c r="F23" s="203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5"/>
      <c r="C24" s="188" t="s">
        <v>103</v>
      </c>
      <c r="D24" s="189"/>
      <c r="E24" s="190" t="s">
        <v>104</v>
      </c>
      <c r="F24" s="191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4" t="s">
        <v>169</v>
      </c>
      <c r="C25" s="111" t="s">
        <v>212</v>
      </c>
      <c r="D25" s="112"/>
      <c r="E25" s="113" t="s">
        <v>213</v>
      </c>
      <c r="F25" s="114"/>
      <c r="G25" s="98">
        <v>5</v>
      </c>
      <c r="H25" s="99"/>
      <c r="I25" s="102" t="s">
        <v>164</v>
      </c>
      <c r="J25" s="103"/>
      <c r="K25" s="103"/>
      <c r="L25" s="99"/>
      <c r="M25" s="98">
        <v>519203022</v>
      </c>
      <c r="N25" s="103"/>
      <c r="O25" s="99"/>
      <c r="P25" s="98">
        <v>152</v>
      </c>
      <c r="Q25" s="103"/>
      <c r="R25" s="103"/>
      <c r="S25" s="103"/>
      <c r="T25" s="105"/>
      <c r="U25" s="1"/>
      <c r="V25" s="1"/>
      <c r="W25" s="1"/>
      <c r="X25" s="1"/>
      <c r="Y25" s="214">
        <v>12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214</v>
      </c>
      <c r="D26" s="116"/>
      <c r="E26" s="117" t="s">
        <v>215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165</v>
      </c>
      <c r="D27" s="112"/>
      <c r="E27" s="113" t="s">
        <v>166</v>
      </c>
      <c r="F27" s="114"/>
      <c r="G27" s="98">
        <v>5</v>
      </c>
      <c r="H27" s="99"/>
      <c r="I27" s="102" t="s">
        <v>164</v>
      </c>
      <c r="J27" s="103"/>
      <c r="K27" s="103"/>
      <c r="L27" s="99"/>
      <c r="M27" s="98">
        <v>522169568</v>
      </c>
      <c r="N27" s="103"/>
      <c r="O27" s="99"/>
      <c r="P27" s="98">
        <v>156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167</v>
      </c>
      <c r="D28" s="116"/>
      <c r="E28" s="117" t="s">
        <v>168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170</v>
      </c>
      <c r="D29" s="112"/>
      <c r="E29" s="113" t="s">
        <v>171</v>
      </c>
      <c r="F29" s="114"/>
      <c r="G29" s="98">
        <v>4</v>
      </c>
      <c r="H29" s="99"/>
      <c r="I29" s="102" t="s">
        <v>172</v>
      </c>
      <c r="J29" s="103"/>
      <c r="K29" s="103"/>
      <c r="L29" s="99"/>
      <c r="M29" s="98">
        <v>519995859</v>
      </c>
      <c r="N29" s="103"/>
      <c r="O29" s="99"/>
      <c r="P29" s="98">
        <v>152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173</v>
      </c>
      <c r="D30" s="116"/>
      <c r="E30" s="117" t="s">
        <v>174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175</v>
      </c>
      <c r="D31" s="112"/>
      <c r="E31" s="113" t="s">
        <v>176</v>
      </c>
      <c r="F31" s="114"/>
      <c r="G31" s="98">
        <v>4</v>
      </c>
      <c r="H31" s="99"/>
      <c r="I31" s="102" t="s">
        <v>172</v>
      </c>
      <c r="J31" s="103"/>
      <c r="K31" s="103"/>
      <c r="L31" s="99"/>
      <c r="M31" s="98">
        <v>519995866</v>
      </c>
      <c r="N31" s="103"/>
      <c r="O31" s="99"/>
      <c r="P31" s="98">
        <v>150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177</v>
      </c>
      <c r="D32" s="116"/>
      <c r="E32" s="117" t="s">
        <v>178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179</v>
      </c>
      <c r="D33" s="112"/>
      <c r="E33" s="113" t="s">
        <v>180</v>
      </c>
      <c r="F33" s="114"/>
      <c r="G33" s="98">
        <v>4</v>
      </c>
      <c r="H33" s="99"/>
      <c r="I33" s="102" t="s">
        <v>172</v>
      </c>
      <c r="J33" s="103"/>
      <c r="K33" s="103"/>
      <c r="L33" s="99"/>
      <c r="M33" s="98">
        <v>520470826</v>
      </c>
      <c r="N33" s="103"/>
      <c r="O33" s="99"/>
      <c r="P33" s="98">
        <v>155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181</v>
      </c>
      <c r="D34" s="116"/>
      <c r="E34" s="117" t="s">
        <v>182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183</v>
      </c>
      <c r="D35" s="112"/>
      <c r="E35" s="113" t="s">
        <v>184</v>
      </c>
      <c r="F35" s="114"/>
      <c r="G35" s="98">
        <v>3</v>
      </c>
      <c r="H35" s="99"/>
      <c r="I35" s="102" t="s">
        <v>164</v>
      </c>
      <c r="J35" s="103"/>
      <c r="K35" s="103"/>
      <c r="L35" s="99"/>
      <c r="M35" s="98">
        <v>523039501</v>
      </c>
      <c r="N35" s="103"/>
      <c r="O35" s="99"/>
      <c r="P35" s="98">
        <v>152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185</v>
      </c>
      <c r="D36" s="116"/>
      <c r="E36" s="117" t="s">
        <v>186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187</v>
      </c>
      <c r="D37" s="112"/>
      <c r="E37" s="113" t="s">
        <v>188</v>
      </c>
      <c r="F37" s="114"/>
      <c r="G37" s="98">
        <v>3</v>
      </c>
      <c r="H37" s="99"/>
      <c r="I37" s="102" t="s">
        <v>164</v>
      </c>
      <c r="J37" s="103"/>
      <c r="K37" s="103"/>
      <c r="L37" s="99"/>
      <c r="M37" s="98">
        <v>523039488</v>
      </c>
      <c r="N37" s="103"/>
      <c r="O37" s="99"/>
      <c r="P37" s="98">
        <v>145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189</v>
      </c>
      <c r="D38" s="116"/>
      <c r="E38" s="117" t="s">
        <v>190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191</v>
      </c>
      <c r="D39" s="112"/>
      <c r="E39" s="113" t="s">
        <v>192</v>
      </c>
      <c r="F39" s="114"/>
      <c r="G39" s="98">
        <v>3</v>
      </c>
      <c r="H39" s="99"/>
      <c r="I39" s="102" t="s">
        <v>164</v>
      </c>
      <c r="J39" s="103"/>
      <c r="K39" s="103"/>
      <c r="L39" s="99"/>
      <c r="M39" s="98">
        <v>523039303</v>
      </c>
      <c r="N39" s="103"/>
      <c r="O39" s="99"/>
      <c r="P39" s="98">
        <v>145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193</v>
      </c>
      <c r="D40" s="116"/>
      <c r="E40" s="117" t="s">
        <v>194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195</v>
      </c>
      <c r="D41" s="112"/>
      <c r="E41" s="113" t="s">
        <v>196</v>
      </c>
      <c r="F41" s="114"/>
      <c r="G41" s="98">
        <v>3</v>
      </c>
      <c r="H41" s="99"/>
      <c r="I41" s="102" t="s">
        <v>164</v>
      </c>
      <c r="J41" s="103"/>
      <c r="K41" s="103"/>
      <c r="L41" s="99"/>
      <c r="M41" s="98">
        <v>523039365</v>
      </c>
      <c r="N41" s="103"/>
      <c r="O41" s="99"/>
      <c r="P41" s="98">
        <v>142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197</v>
      </c>
      <c r="D42" s="116"/>
      <c r="E42" s="117" t="s">
        <v>198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199</v>
      </c>
      <c r="D43" s="112"/>
      <c r="E43" s="113" t="s">
        <v>200</v>
      </c>
      <c r="F43" s="114"/>
      <c r="G43" s="98">
        <v>3</v>
      </c>
      <c r="H43" s="99"/>
      <c r="I43" s="102" t="s">
        <v>164</v>
      </c>
      <c r="J43" s="103"/>
      <c r="K43" s="103"/>
      <c r="L43" s="99"/>
      <c r="M43" s="98">
        <v>523039334</v>
      </c>
      <c r="N43" s="103"/>
      <c r="O43" s="99"/>
      <c r="P43" s="98">
        <v>143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201</v>
      </c>
      <c r="D44" s="116"/>
      <c r="E44" s="117" t="s">
        <v>202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203</v>
      </c>
      <c r="D45" s="112"/>
      <c r="E45" s="113" t="s">
        <v>204</v>
      </c>
      <c r="F45" s="114"/>
      <c r="G45" s="98">
        <v>2</v>
      </c>
      <c r="H45" s="99"/>
      <c r="I45" s="102" t="s">
        <v>164</v>
      </c>
      <c r="J45" s="103"/>
      <c r="K45" s="103"/>
      <c r="L45" s="99"/>
      <c r="M45" s="98">
        <v>520951943</v>
      </c>
      <c r="N45" s="103"/>
      <c r="O45" s="99"/>
      <c r="P45" s="98">
        <v>135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205</v>
      </c>
      <c r="D46" s="116"/>
      <c r="E46" s="117" t="s">
        <v>206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207</v>
      </c>
      <c r="D47" s="112"/>
      <c r="E47" s="113" t="s">
        <v>208</v>
      </c>
      <c r="F47" s="114"/>
      <c r="G47" s="98">
        <v>2</v>
      </c>
      <c r="H47" s="99"/>
      <c r="I47" s="102" t="s">
        <v>164</v>
      </c>
      <c r="J47" s="103"/>
      <c r="K47" s="103"/>
      <c r="L47" s="99"/>
      <c r="M47" s="98">
        <v>523039495</v>
      </c>
      <c r="N47" s="103"/>
      <c r="O47" s="99"/>
      <c r="P47" s="98">
        <v>138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209</v>
      </c>
      <c r="D48" s="196"/>
      <c r="E48" s="197" t="s">
        <v>210</v>
      </c>
      <c r="F48" s="198"/>
      <c r="G48" s="177"/>
      <c r="H48" s="192"/>
      <c r="I48" s="100"/>
      <c r="J48" s="104"/>
      <c r="K48" s="104"/>
      <c r="L48" s="101"/>
      <c r="M48" s="177"/>
      <c r="N48" s="178"/>
      <c r="O48" s="192"/>
      <c r="P48" s="177"/>
      <c r="Q48" s="178"/>
      <c r="R48" s="178"/>
      <c r="S48" s="178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211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9">
        <f>LEN(A55)</f>
        <v>90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workbookViewId="0">
      <selection activeCell="D30" sqref="D30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12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鈴木</v>
      </c>
      <c r="D20" s="13" t="str">
        <f>IF(入力!E12="","",入力!E12)</f>
        <v>和美</v>
      </c>
      <c r="E20" s="13" t="str">
        <f>IF(入力!C11="","",入力!C11)</f>
        <v>スズキ</v>
      </c>
      <c r="F20" s="13" t="str">
        <f>IF(入力!E11="","",入力!E11)</f>
        <v>カズミ</v>
      </c>
      <c r="G20" s="13">
        <f>IF(入力!G11="","",入力!G11)</f>
        <v>507354336</v>
      </c>
      <c r="H20" s="13">
        <f>IF(入力!J11="","",入力!J11)</f>
        <v>27462</v>
      </c>
      <c r="I20" s="13">
        <f>IF(入力!M11="","",入力!M11)</f>
        <v>396447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千葉県南房総市高崎１２９３－３２</v>
      </c>
      <c r="U20" s="13" t="str">
        <f>IF(入力!AL11="","",入力!AL11)</f>
        <v>0470</v>
      </c>
      <c r="V20" s="13" t="str">
        <f>IF(入力!AK12="","",入力!AK12)</f>
        <v>57</v>
      </c>
      <c r="W20" s="13" t="str">
        <f>IF(入力!AP12="","",入力!AP12)</f>
        <v>3164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和美</v>
      </c>
      <c r="E23" s="13" t="str">
        <f>IF(入力!$C$13="","",入力!$C$13)</f>
        <v>スズキ</v>
      </c>
      <c r="F23" s="13" t="str">
        <f>IF(入力!$E$13="","",入力!$E$13)</f>
        <v>カズミ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佐久間</v>
      </c>
      <c r="D24" s="54" t="str">
        <f>VLOOKUP($B$51,$A$53:$F$352,4)</f>
        <v>睦実</v>
      </c>
      <c r="E24" s="54" t="str">
        <f>VLOOKUP($B$51,$A$53:$F$352,5)</f>
        <v>サクマ</v>
      </c>
      <c r="F24" s="54" t="str">
        <f>VLOOKUP($B$51,$A$53:$F$352,6)</f>
        <v>ムツミ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佐久間</v>
      </c>
      <c r="D53" s="13" t="str">
        <f>IF(入力!E26="","",入力!E26)</f>
        <v>睦実</v>
      </c>
      <c r="E53" s="13" t="str">
        <f>IF(入力!C25="","",入力!C25)</f>
        <v>サクマ</v>
      </c>
      <c r="F53" s="13" t="str">
        <f>IF(入力!E25="","",入力!E25)</f>
        <v>ムツミ</v>
      </c>
      <c r="G53" s="13">
        <f>IF(入力!M25="","",入力!M25)</f>
        <v>519203022</v>
      </c>
      <c r="H53" s="13" t="str">
        <f>IF(入力!I25="","",入力!I25)</f>
        <v>富山小学校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堀海</v>
      </c>
      <c r="D54" s="13" t="str">
        <f>IF(入力!E28="","",入力!E28)</f>
        <v>愛花</v>
      </c>
      <c r="E54" s="13" t="str">
        <f>IF(入力!C27="","",入力!C27)</f>
        <v>ホリウミ</v>
      </c>
      <c r="F54" s="13" t="str">
        <f>IF(入力!E27="","",入力!E27)</f>
        <v>アイカ</v>
      </c>
      <c r="G54" s="13">
        <f>IF(入力!M27="","",入力!M27)</f>
        <v>522169568</v>
      </c>
      <c r="H54" s="13" t="str">
        <f>IF(入力!I27="","",入力!I27)</f>
        <v>富山小学校</v>
      </c>
      <c r="I54" s="13">
        <f>IF(入力!G27="","",入力!G27)</f>
        <v>5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黒川</v>
      </c>
      <c r="D55" s="13" t="str">
        <f>IF(入力!E30="","",入力!E30)</f>
        <v>菜々美</v>
      </c>
      <c r="E55" s="13" t="str">
        <f>IF(入力!C29="","",入力!C29)</f>
        <v>クロカワ</v>
      </c>
      <c r="F55" s="13" t="str">
        <f>IF(入力!E29="","",入力!E29)</f>
        <v>ナナミ</v>
      </c>
      <c r="G55" s="13">
        <f>IF(入力!M29="","",入力!M29)</f>
        <v>519995859</v>
      </c>
      <c r="H55" s="13" t="str">
        <f>IF(入力!I29="","",入力!I29)</f>
        <v>鋸南小学校</v>
      </c>
      <c r="I55" s="13">
        <f>IF(入力!G29="","",入力!G29)</f>
        <v>4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金木</v>
      </c>
      <c r="D56" s="13" t="str">
        <f>IF(入力!E32="","",入力!E32)</f>
        <v>結愛</v>
      </c>
      <c r="E56" s="13" t="str">
        <f>IF(入力!C31="","",入力!C31)</f>
        <v>カネキ</v>
      </c>
      <c r="F56" s="13" t="str">
        <f>IF(入力!E31="","",入力!E31)</f>
        <v>ユア</v>
      </c>
      <c r="G56" s="13">
        <f>IF(入力!M31="","",入力!M31)</f>
        <v>519995866</v>
      </c>
      <c r="H56" s="13" t="str">
        <f>IF(入力!I31="","",入力!I31)</f>
        <v>鋸南小学校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吉岡</v>
      </c>
      <c r="D57" s="13" t="str">
        <f>IF(入力!E34="","",入力!E34)</f>
        <v>呼春</v>
      </c>
      <c r="E57" s="13" t="str">
        <f>IF(入力!C33="","",入力!C33)</f>
        <v>ヨシオカ</v>
      </c>
      <c r="F57" s="13" t="str">
        <f>IF(入力!E33="","",入力!E33)</f>
        <v>コハル</v>
      </c>
      <c r="G57" s="13">
        <f>IF(入力!M33="","",入力!M33)</f>
        <v>520470826</v>
      </c>
      <c r="H57" s="13" t="str">
        <f>IF(入力!I33="","",入力!I33)</f>
        <v>鋸南小学校</v>
      </c>
      <c r="I57" s="13">
        <f>IF(入力!G33="","",入力!G33)</f>
        <v>4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川名</v>
      </c>
      <c r="D58" s="13" t="str">
        <f>IF(入力!E36="","",入力!E36)</f>
        <v>智香</v>
      </c>
      <c r="E58" s="13" t="str">
        <f>IF(入力!C35="","",入力!C35)</f>
        <v>カワナ</v>
      </c>
      <c r="F58" s="13" t="str">
        <f>IF(入力!E35="","",入力!E35)</f>
        <v>トモカ</v>
      </c>
      <c r="G58" s="13">
        <f>IF(入力!M35="","",入力!M35)</f>
        <v>523039501</v>
      </c>
      <c r="H58" s="13" t="str">
        <f>IF(入力!I35="","",入力!I35)</f>
        <v>富山小学校</v>
      </c>
      <c r="I58" s="13">
        <f>IF(入力!G35="","",入力!G35)</f>
        <v>3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長谷川</v>
      </c>
      <c r="D59" s="13" t="str">
        <f>IF(入力!E38="","",入力!E38)</f>
        <v>愛</v>
      </c>
      <c r="E59" s="13" t="str">
        <f>IF(入力!C37="","",入力!C37)</f>
        <v>ハセガワ</v>
      </c>
      <c r="F59" s="13" t="str">
        <f>IF(入力!E37="","",入力!E37)</f>
        <v>マナ</v>
      </c>
      <c r="G59" s="13">
        <f>IF(入力!M37="","",入力!M37)</f>
        <v>523039488</v>
      </c>
      <c r="H59" s="13" t="str">
        <f>IF(入力!I37="","",入力!I37)</f>
        <v>富山小学校</v>
      </c>
      <c r="I59" s="13">
        <f>IF(入力!G37="","",入力!G37)</f>
        <v>3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智歩</v>
      </c>
      <c r="E60" s="13" t="str">
        <f>IF(入力!C39="","",入力!C39)</f>
        <v>イシイ</v>
      </c>
      <c r="F60" s="13" t="str">
        <f>IF(入力!E39="","",入力!E39)</f>
        <v>チホ</v>
      </c>
      <c r="G60" s="13">
        <f>IF(入力!M39="","",入力!M39)</f>
        <v>523039303</v>
      </c>
      <c r="H60" s="13" t="str">
        <f>IF(入力!I39="","",入力!I39)</f>
        <v>富山小学校</v>
      </c>
      <c r="I60" s="13">
        <f>IF(入力!G39="","",入力!G39)</f>
        <v>3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原</v>
      </c>
      <c r="D61" s="13" t="str">
        <f>IF(入力!E42="","",入力!E42)</f>
        <v>華瑛</v>
      </c>
      <c r="E61" s="13" t="str">
        <f>IF(入力!C41="","",入力!C41)</f>
        <v>ハラ</v>
      </c>
      <c r="F61" s="13" t="str">
        <f>IF(入力!E41="","",入力!E41)</f>
        <v>ハナエ</v>
      </c>
      <c r="G61" s="13">
        <f>IF(入力!M41="","",入力!M41)</f>
        <v>523039365</v>
      </c>
      <c r="H61" s="13" t="str">
        <f>IF(入力!I41="","",入力!I41)</f>
        <v>富山小学校</v>
      </c>
      <c r="I61" s="13">
        <f>IF(入力!G41="","",入力!G41)</f>
        <v>3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坪谷</v>
      </c>
      <c r="D62" s="13" t="str">
        <f>IF(入力!E44="","",入力!E44)</f>
        <v>希</v>
      </c>
      <c r="E62" s="13" t="str">
        <f>IF(入力!C43="","",入力!C43)</f>
        <v>ツボヤ</v>
      </c>
      <c r="F62" s="13" t="str">
        <f>IF(入力!E43="","",入力!E43)</f>
        <v>ノゾミ</v>
      </c>
      <c r="G62" s="13">
        <f>IF(入力!M43="","",入力!M43)</f>
        <v>523039334</v>
      </c>
      <c r="H62" s="13" t="str">
        <f>IF(入力!I43="","",入力!I43)</f>
        <v>富山小学校</v>
      </c>
      <c r="I62" s="13">
        <f>IF(入力!G43="","",入力!G43)</f>
        <v>3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佐久間</v>
      </c>
      <c r="D63" s="13" t="str">
        <f>IF(入力!E46="","",入力!E46)</f>
        <v>夏美</v>
      </c>
      <c r="E63" s="13" t="str">
        <f>IF(入力!C45="","",入力!C45)</f>
        <v>サクマ</v>
      </c>
      <c r="F63" s="13" t="str">
        <f>IF(入力!E45="","",入力!E45)</f>
        <v>ナツミ</v>
      </c>
      <c r="G63" s="13">
        <f>IF(入力!M45="","",入力!M45)</f>
        <v>520951943</v>
      </c>
      <c r="H63" s="13" t="str">
        <f>IF(入力!I45="","",入力!I45)</f>
        <v>富山小学校</v>
      </c>
      <c r="I63" s="13">
        <f>IF(入力!G45="","",入力!G45)</f>
        <v>2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渕邉</v>
      </c>
      <c r="D64" s="13" t="str">
        <f>IF(入力!E48="","",入力!E48)</f>
        <v>柚奈</v>
      </c>
      <c r="E64" s="13" t="str">
        <f>IF(入力!C47="","",入力!C47)</f>
        <v>フチベ</v>
      </c>
      <c r="F64" s="13" t="str">
        <f>IF(入力!E47="","",入力!E47)</f>
        <v>ユズナ</v>
      </c>
      <c r="G64" s="13">
        <f>IF(入力!M47="","",入力!M47)</f>
        <v>523039495</v>
      </c>
      <c r="H64" s="13" t="str">
        <f>IF(入力!I47="","",入力!I47)</f>
        <v>富山小学校</v>
      </c>
      <c r="I64" s="13">
        <f>IF(入力!G47="","",入力!G47)</f>
        <v>2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2023-01-29T08:29:50Z</dcterms:modified>
</cp:coreProperties>
</file>