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ukike\Desktop\"/>
    </mc:Choice>
  </mc:AlternateContent>
  <xr:revisionPtr revIDLastSave="0" documentId="13_ncr:1_{E82BE4E1-04D4-41F4-9C97-D045361A5F14}" xr6:coauthVersionLast="44" xr6:coauthVersionMax="44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<sst xmlns="http://schemas.openxmlformats.org/spreadsheetml/2006/main" count="413" uniqueCount="266">
  <si>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</si>
  <si>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</si>
  <si>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</si>
  <si>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</si>
  <si>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</si>
  <si>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</si>
  <si>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</si>
  <si>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</si>
  <si>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</si>
  <si>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</si>
  <si>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</si>
  <si>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</si>
  <si>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</si>
  <si>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</si>
  <si>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</si>
  <si>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</si>
  <si>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</si>
  <si>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</si>
  <si>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</si>
  <si>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</si>
  <si>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</si>
  <si>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</si>
  <si>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</si>
  <si>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</si>
  <si>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</si>
  <si>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</si>
  <si>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</si>
  <si>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</si>
  <si>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</si>
  <si>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</si>
  <si>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</si>
  <si>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</si>
  <si>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</si>
  <si>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</si>
  <si>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</si>
  <si>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</si>
  <si>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</si>
  <si>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</si>
  <si>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</si>
  <si>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</si>
  <si>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</si>
  <si>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</si>
  <si>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</si>
  <si>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</si>
  <si>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</si>
  <si>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</si>
  <si>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</si>
  <si>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</si>
  <si>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</si>
  <si>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</si>
  <si>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</si>
  <si>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</si>
  <si>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</si>
  <si>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</si>
  <si>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</si>
  <si>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</si>
  <si>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</si>
  <si>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</si>
  <si>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</si>
  <si>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</si>
  <si>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</si>
  <si>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</si>
  <si>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</si>
  <si>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</si>
  <si>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</si>
  <si>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</si>
  <si>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</si>
  <si>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</si>
  <si>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</si>
  <si>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</si>
  <si>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</si>
  <si>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</si>
  <si>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</si>
  <si>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</si>
  <si>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</si>
  <si>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</si>
  <si>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</si>
  <si>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</si>
  <si>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</si>
  <si>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</si>
  <si>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</si>
  <si>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</si>
  <si>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</si>
  <si>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</si>
  <si>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</si>
  <si>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</si>
  <si>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</si>
  <si>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</si>
  <si>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</si>
  <si>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</si>
  <si>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</si>
  <si>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</si>
  <si>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</si>
  <si>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</si>
  <si>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</si>
  <si>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</si>
  <si>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</si>
  <si>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</si>
  <si>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</si>
  <si>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</si>
  <si>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</si>
  <si>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</si>
  <si>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</si>
  <si>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</si>
  <si>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</si>
  <si>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</si>
  <si>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</si>
  <si>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</si>
  <si>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</si>
  <si>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</si>
  <si>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</si>
  <si>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</si>
  <si>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</si>
  <si>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</si>
  <si>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</si>
  <si>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</si>
  <si>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</si>
  <si>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</si>
  <si>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</si>
  <si>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</si>
  <si>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</si>
  <si>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</si>
  <si>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</si>
  <si>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</si>
  <si>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</si>
  <si>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</si>
  <si>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</si>
  <si>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</si>
  <si>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</si>
  <si>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</si>
  <si>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</si>
  <si>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</si>
  <si>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</si>
  <si>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</si>
  <si>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</si>
  <si>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</si>
  <si>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</si>
  <si>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</si>
  <si>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</si>
  <si>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</si>
  <si>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</si>
  <si>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</si>
  <si>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</si>
  <si>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</si>
  <si>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</si>
  <si>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</si>
  <si>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</si>
  <si>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</si>
  <si>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</si>
  <si>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</si>
  <si>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</si>
  <si>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</si>
  <si>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</si>
  <si>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</si>
  <si>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</si>
  <si>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</si>
  <si>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</si>
  <si>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</si>
  <si>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</si>
  <si>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</si>
  <si>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</si>
  <si>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</si>
  <si>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</si>
  <si>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</si>
  <si>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</si>
  <si>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</si>
  <si>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</si>
  <si>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</si>
  <si>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</si>
  <si>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</si>
  <si>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</si>
  <si>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</si>
  <si>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</si>
  <si>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</si>
  <si>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</si>
  <si>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</si>
  <si>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</si>
  <si>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</si>
  <si>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</si>
  <si>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</si>
  <si>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</si>
  <si>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</si>
  <si>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</si>
  <si>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</si>
  <si>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</si>
  <si>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</si>
  <si>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</si>
  <si>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</si>
  <si>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</si>
  <si>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</si>
  <si>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</si>
  <si>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</si>
  <si>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</si>
  <si>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</si>
  <si>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</si>
  <si>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</si>
  <si>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</si>
  <si>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</si>
  <si>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</si>
  <si>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</si>
  <si>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大貫ジュニアバレーボールクラブ</t>
    <rPh sb="0" eb="2">
      <t>オオヌキ</t>
    </rPh>
    <phoneticPr fontId="2"/>
  </si>
  <si>
    <t>ｵｵﾇｷｼﾞｭﾆｱバレーボールクラブ</t>
    <phoneticPr fontId="2"/>
  </si>
  <si>
    <t>スエ</t>
    <phoneticPr fontId="2"/>
  </si>
  <si>
    <t>ユウキ</t>
    <phoneticPr fontId="2"/>
  </si>
  <si>
    <t>末</t>
    <rPh sb="0" eb="1">
      <t>スエ</t>
    </rPh>
    <phoneticPr fontId="2"/>
  </si>
  <si>
    <t>祐樹</t>
    <rPh sb="0" eb="2">
      <t>ユウキ</t>
    </rPh>
    <phoneticPr fontId="2"/>
  </si>
  <si>
    <t>白木</t>
    <rPh sb="0" eb="2">
      <t>シラキ</t>
    </rPh>
    <phoneticPr fontId="2"/>
  </si>
  <si>
    <t>美智子</t>
    <rPh sb="0" eb="3">
      <t>ミチコ</t>
    </rPh>
    <phoneticPr fontId="2"/>
  </si>
  <si>
    <t>293</t>
    <phoneticPr fontId="2"/>
  </si>
  <si>
    <t>0036</t>
    <phoneticPr fontId="2"/>
  </si>
  <si>
    <t>0439</t>
    <phoneticPr fontId="2"/>
  </si>
  <si>
    <t>65</t>
    <phoneticPr fontId="2"/>
  </si>
  <si>
    <t>4679</t>
    <phoneticPr fontId="2"/>
  </si>
  <si>
    <t>富津</t>
    <rPh sb="0" eb="2">
      <t>フッツ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</si>
  <si>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</si>
  <si>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</si>
  <si>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富津千種新田571-44</t>
    <rPh sb="0" eb="2">
      <t>フッツ</t>
    </rPh>
    <rPh sb="2" eb="4">
      <t>チグサ</t>
    </rPh>
    <rPh sb="4" eb="6">
      <t>シンデン</t>
    </rPh>
    <phoneticPr fontId="2"/>
  </si>
  <si>
    <t>シラキ</t>
    <phoneticPr fontId="2"/>
  </si>
  <si>
    <t>ミチコ</t>
    <phoneticPr fontId="2"/>
  </si>
  <si>
    <t>ワタナベ</t>
    <phoneticPr fontId="2"/>
  </si>
  <si>
    <t>マサコ</t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</si>
  <si>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</si>
  <si>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</si>
  <si>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0042</t>
    <phoneticPr fontId="2"/>
  </si>
  <si>
    <t>1675</t>
    <phoneticPr fontId="2"/>
  </si>
  <si>
    <t>富津市小久保2824-1</t>
    <rPh sb="0" eb="3">
      <t>フッツシ</t>
    </rPh>
    <rPh sb="3" eb="6">
      <t>コクボ</t>
    </rPh>
    <phoneticPr fontId="2"/>
  </si>
  <si>
    <t>①</t>
    <phoneticPr fontId="2"/>
  </si>
  <si>
    <t>スズキ</t>
    <phoneticPr fontId="2"/>
  </si>
  <si>
    <t>ラナ</t>
    <phoneticPr fontId="2"/>
  </si>
  <si>
    <t>鈴木</t>
    <rPh sb="0" eb="2">
      <t>スズキ</t>
    </rPh>
    <phoneticPr fontId="2"/>
  </si>
  <si>
    <t>蘭菜</t>
    <rPh sb="0" eb="1">
      <t>ラン</t>
    </rPh>
    <rPh sb="1" eb="2">
      <t>ナ</t>
    </rPh>
    <phoneticPr fontId="2"/>
  </si>
  <si>
    <t>タナカ</t>
    <phoneticPr fontId="2"/>
  </si>
  <si>
    <t>ユヅキ</t>
    <phoneticPr fontId="2"/>
  </si>
  <si>
    <t>田中</t>
    <rPh sb="0" eb="2">
      <t>タナカ</t>
    </rPh>
    <phoneticPr fontId="2"/>
  </si>
  <si>
    <t>優月</t>
    <rPh sb="0" eb="2">
      <t>ユヅキ</t>
    </rPh>
    <phoneticPr fontId="2"/>
  </si>
  <si>
    <t>ミズノ</t>
    <phoneticPr fontId="2"/>
  </si>
  <si>
    <t>ユイ</t>
    <phoneticPr fontId="2"/>
  </si>
  <si>
    <t>水野</t>
    <rPh sb="0" eb="2">
      <t>ミズノ</t>
    </rPh>
    <phoneticPr fontId="2"/>
  </si>
  <si>
    <t>結唯</t>
    <rPh sb="0" eb="2">
      <t>ユイ</t>
    </rPh>
    <phoneticPr fontId="2"/>
  </si>
  <si>
    <t>オノミチ</t>
    <phoneticPr fontId="2"/>
  </si>
  <si>
    <t>ユイラ</t>
    <phoneticPr fontId="2"/>
  </si>
  <si>
    <t>優維樂</t>
    <rPh sb="0" eb="1">
      <t>ユウ</t>
    </rPh>
    <rPh sb="1" eb="2">
      <t>イ</t>
    </rPh>
    <rPh sb="2" eb="3">
      <t>ラク</t>
    </rPh>
    <phoneticPr fontId="2"/>
  </si>
  <si>
    <t>カシマ</t>
    <phoneticPr fontId="2"/>
  </si>
  <si>
    <t>リコ</t>
    <phoneticPr fontId="2"/>
  </si>
  <si>
    <t>鹿島</t>
    <rPh sb="0" eb="2">
      <t>カシマ</t>
    </rPh>
    <phoneticPr fontId="2"/>
  </si>
  <si>
    <t>梨瑚</t>
    <rPh sb="0" eb="2">
      <t>リコ</t>
    </rPh>
    <phoneticPr fontId="2"/>
  </si>
  <si>
    <t>サンジョウ</t>
    <phoneticPr fontId="2"/>
  </si>
  <si>
    <t>マリ</t>
    <phoneticPr fontId="2"/>
  </si>
  <si>
    <t>三条</t>
    <rPh sb="0" eb="2">
      <t>サンジョウ</t>
    </rPh>
    <phoneticPr fontId="2"/>
  </si>
  <si>
    <t>真里</t>
    <rPh sb="0" eb="2">
      <t>マリ</t>
    </rPh>
    <phoneticPr fontId="2"/>
  </si>
  <si>
    <t>ユズユ</t>
    <phoneticPr fontId="2"/>
  </si>
  <si>
    <t>柚有</t>
    <rPh sb="0" eb="2">
      <t>ユズユウ</t>
    </rPh>
    <phoneticPr fontId="2"/>
  </si>
  <si>
    <t>ウチダ</t>
    <phoneticPr fontId="2"/>
  </si>
  <si>
    <t>内田</t>
    <rPh sb="0" eb="2">
      <t>ウチダ</t>
    </rPh>
    <phoneticPr fontId="2"/>
  </si>
  <si>
    <t>シラキ</t>
    <phoneticPr fontId="2"/>
  </si>
  <si>
    <t>ハルカ</t>
    <phoneticPr fontId="2"/>
  </si>
  <si>
    <t>白木</t>
    <rPh sb="0" eb="2">
      <t>シラキ</t>
    </rPh>
    <phoneticPr fontId="2"/>
  </si>
  <si>
    <t>陽華</t>
    <rPh sb="0" eb="1">
      <t>ハル</t>
    </rPh>
    <rPh sb="1" eb="2">
      <t>カ</t>
    </rPh>
    <phoneticPr fontId="2"/>
  </si>
  <si>
    <t>君津市立周南小学校</t>
    <rPh sb="0" eb="2">
      <t>キミツ</t>
    </rPh>
    <rPh sb="2" eb="4">
      <t>シリツ</t>
    </rPh>
    <rPh sb="4" eb="7">
      <t>シュウナンショウ</t>
    </rPh>
    <rPh sb="7" eb="9">
      <t>ガッコウ</t>
    </rPh>
    <phoneticPr fontId="2"/>
  </si>
  <si>
    <t>富津市立大貫小学校</t>
    <rPh sb="0" eb="2">
      <t>フッツ</t>
    </rPh>
    <rPh sb="2" eb="4">
      <t>シリツ</t>
    </rPh>
    <rPh sb="4" eb="6">
      <t>オオヌキ</t>
    </rPh>
    <rPh sb="6" eb="9">
      <t>ショウガッコウ</t>
    </rPh>
    <phoneticPr fontId="2"/>
  </si>
  <si>
    <t>富津市岩瀬1147-55</t>
    <rPh sb="0" eb="3">
      <t>フッツシ</t>
    </rPh>
    <rPh sb="3" eb="5">
      <t>イワセ</t>
    </rPh>
    <phoneticPr fontId="2"/>
  </si>
  <si>
    <t>0043</t>
    <phoneticPr fontId="2"/>
  </si>
  <si>
    <t>090</t>
    <phoneticPr fontId="2"/>
  </si>
  <si>
    <t>2447</t>
    <phoneticPr fontId="2"/>
  </si>
  <si>
    <t>8781</t>
    <phoneticPr fontId="2"/>
  </si>
  <si>
    <t>『つなごう！！！』みんなの思いをボールに込めて。
上位目指して頑張ります！</t>
    <rPh sb="13" eb="14">
      <t>オモ</t>
    </rPh>
    <rPh sb="20" eb="21">
      <t>コ</t>
    </rPh>
    <rPh sb="25" eb="27">
      <t>ジョウイ</t>
    </rPh>
    <rPh sb="27" eb="29">
      <t>メザ</t>
    </rPh>
    <rPh sb="31" eb="3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</si>
</sst>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14914207-8A80-455D-9C3F-7CB004E1A86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7652A957-08DD-4194-A34C-33F09E418E1B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I35" sqref="I35:L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85" t="s">
        <v>159</v>
      </c>
      <c r="K3" s="86"/>
      <c r="L3" s="86"/>
      <c r="M3" s="86"/>
      <c r="N3" s="86"/>
      <c r="O3" s="87"/>
      <c r="P3" s="192" t="s">
        <v>213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182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431165347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23005</v>
      </c>
      <c r="K5" s="142"/>
      <c r="L5" s="142"/>
      <c r="M5" s="142"/>
      <c r="N5" s="142"/>
      <c r="O5" s="142"/>
      <c r="P5" s="448" t="s">
        <v>214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48" t="s">
        <v>215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79" t="s">
        <v>175</v>
      </c>
      <c r="D6" s="180"/>
      <c r="E6" s="181" t="s">
        <v>176</v>
      </c>
      <c r="F6" s="182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20"/>
      <c r="B7" s="119"/>
      <c r="C7" s="438" t="s">
        <v>202</v>
      </c>
      <c r="D7" s="110"/>
      <c r="E7" s="439" t="s">
        <v>203</v>
      </c>
      <c r="F7" s="111"/>
      <c r="G7" s="113">
        <v>514787551</v>
      </c>
      <c r="H7" s="113"/>
      <c r="I7" s="113"/>
      <c r="J7" s="113">
        <v>291137</v>
      </c>
      <c r="K7" s="113"/>
      <c r="L7" s="113"/>
      <c r="M7" s="442">
        <v>428619</v>
      </c>
      <c r="N7" s="113"/>
      <c r="O7" s="113"/>
      <c r="P7" s="77" t="s">
        <v>72</v>
      </c>
      <c r="Q7" s="78"/>
      <c r="R7" s="443" t="s">
        <v>208</v>
      </c>
      <c r="S7" s="137"/>
      <c r="T7" s="137"/>
      <c r="U7" s="137"/>
      <c r="V7" s="50" t="s">
        <v>73</v>
      </c>
      <c r="W7" s="444" t="s">
        <v>209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45" t="s">
        <v>210</v>
      </c>
      <c r="AM7" s="143"/>
      <c r="AN7" s="143"/>
      <c r="AO7" s="143"/>
      <c r="AP7" s="143"/>
      <c r="AQ7" s="143"/>
      <c r="AR7" s="143"/>
      <c r="AS7" s="59" t="s">
        <v>75</v>
      </c>
      <c r="AT7" s="246">
        <v>39</v>
      </c>
    </row>
    <row r="8" spans="1:51" ht="18" customHeight="1">
      <c r="A8" s="120"/>
      <c r="B8" s="119"/>
      <c r="C8" s="440" t="s">
        <v>204</v>
      </c>
      <c r="D8" s="116"/>
      <c r="E8" s="441" t="s">
        <v>205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449" t="s">
        <v>216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446" t="s">
        <v>211</v>
      </c>
      <c r="AL8" s="145"/>
      <c r="AM8" s="145"/>
      <c r="AN8" s="145"/>
      <c r="AO8" s="60" t="s">
        <v>76</v>
      </c>
      <c r="AP8" s="447" t="s">
        <v>212</v>
      </c>
      <c r="AQ8" s="145"/>
      <c r="AR8" s="145"/>
      <c r="AS8" s="146"/>
      <c r="AT8" s="246"/>
    </row>
    <row r="9" spans="1:51" ht="14.45" customHeight="1">
      <c r="A9" s="120" t="s">
        <v>150</v>
      </c>
      <c r="B9" s="119"/>
      <c r="C9" s="438" t="s">
        <v>217</v>
      </c>
      <c r="D9" s="110"/>
      <c r="E9" s="439" t="s">
        <v>218</v>
      </c>
      <c r="F9" s="111"/>
      <c r="G9" s="113">
        <v>518964757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443" t="s">
        <v>208</v>
      </c>
      <c r="S9" s="137"/>
      <c r="T9" s="137"/>
      <c r="U9" s="137"/>
      <c r="V9" s="50" t="s">
        <v>73</v>
      </c>
      <c r="W9" s="444" t="s">
        <v>261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45" t="s">
        <v>262</v>
      </c>
      <c r="AM9" s="143"/>
      <c r="AN9" s="143"/>
      <c r="AO9" s="143"/>
      <c r="AP9" s="143"/>
      <c r="AQ9" s="143"/>
      <c r="AR9" s="143"/>
      <c r="AS9" s="59" t="s">
        <v>194</v>
      </c>
      <c r="AT9" s="247">
        <v>33</v>
      </c>
    </row>
    <row r="10" spans="1:51" ht="18" customHeight="1">
      <c r="A10" s="120"/>
      <c r="B10" s="119"/>
      <c r="C10" s="440" t="s">
        <v>206</v>
      </c>
      <c r="D10" s="116"/>
      <c r="E10" s="441" t="s">
        <v>207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449" t="s">
        <v>260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3"/>
      <c r="AK10" s="446" t="s">
        <v>263</v>
      </c>
      <c r="AL10" s="145"/>
      <c r="AM10" s="145"/>
      <c r="AN10" s="145"/>
      <c r="AO10" s="60" t="s">
        <v>195</v>
      </c>
      <c r="AP10" s="447" t="s">
        <v>264</v>
      </c>
      <c r="AQ10" s="145"/>
      <c r="AR10" s="145"/>
      <c r="AS10" s="146"/>
      <c r="AT10" s="247"/>
    </row>
    <row r="11" spans="1:51" ht="14.45" customHeight="1">
      <c r="A11" s="120" t="s">
        <v>151</v>
      </c>
      <c r="B11" s="119"/>
      <c r="C11" s="438" t="s">
        <v>219</v>
      </c>
      <c r="D11" s="110"/>
      <c r="E11" s="439" t="s">
        <v>220</v>
      </c>
      <c r="F11" s="111"/>
      <c r="G11" s="113">
        <v>507237399</v>
      </c>
      <c r="H11" s="113"/>
      <c r="I11" s="113"/>
      <c r="J11" s="113">
        <v>18474</v>
      </c>
      <c r="K11" s="113"/>
      <c r="L11" s="113"/>
      <c r="M11" s="113"/>
      <c r="N11" s="113"/>
      <c r="O11" s="113"/>
      <c r="P11" s="77" t="s">
        <v>72</v>
      </c>
      <c r="Q11" s="78"/>
      <c r="R11" s="443" t="s">
        <v>208</v>
      </c>
      <c r="S11" s="137"/>
      <c r="T11" s="137"/>
      <c r="U11" s="137"/>
      <c r="V11" s="50" t="s">
        <v>73</v>
      </c>
      <c r="W11" s="444" t="s">
        <v>223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45" t="s">
        <v>210</v>
      </c>
      <c r="AM11" s="143"/>
      <c r="AN11" s="143"/>
      <c r="AO11" s="143"/>
      <c r="AP11" s="143"/>
      <c r="AQ11" s="143"/>
      <c r="AR11" s="143"/>
      <c r="AS11" s="59" t="s">
        <v>194</v>
      </c>
      <c r="AT11" s="247">
        <v>68</v>
      </c>
    </row>
    <row r="12" spans="1:51" ht="18" customHeight="1">
      <c r="A12" s="120"/>
      <c r="B12" s="119"/>
      <c r="C12" s="440" t="s">
        <v>221</v>
      </c>
      <c r="D12" s="116"/>
      <c r="E12" s="441" t="s">
        <v>222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449" t="s">
        <v>225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3"/>
      <c r="AK12" s="446" t="s">
        <v>211</v>
      </c>
      <c r="AL12" s="145"/>
      <c r="AM12" s="145"/>
      <c r="AN12" s="145"/>
      <c r="AO12" s="60" t="s">
        <v>195</v>
      </c>
      <c r="AP12" s="447" t="s">
        <v>224</v>
      </c>
      <c r="AQ12" s="145"/>
      <c r="AR12" s="145"/>
      <c r="AS12" s="146"/>
      <c r="AT12" s="247"/>
    </row>
    <row r="13" spans="1:51" ht="15" customHeight="1">
      <c r="A13" s="120" t="s">
        <v>152</v>
      </c>
      <c r="B13" s="119"/>
      <c r="C13" s="109"/>
      <c r="D13" s="110"/>
      <c r="E13" s="110"/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8"/>
    </row>
    <row r="14" spans="1:51" ht="18" customHeight="1">
      <c r="A14" s="120"/>
      <c r="B14" s="11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8"/>
    </row>
    <row r="15" spans="1:51" ht="15" customHeight="1">
      <c r="A15" s="129" t="s">
        <v>166</v>
      </c>
      <c r="B15" s="119"/>
      <c r="C15" s="438" t="s">
        <v>219</v>
      </c>
      <c r="D15" s="110"/>
      <c r="E15" s="439" t="s">
        <v>220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443" t="s">
        <v>208</v>
      </c>
      <c r="S15" s="137"/>
      <c r="T15" s="137"/>
      <c r="U15" s="137"/>
      <c r="V15" s="49" t="s">
        <v>73</v>
      </c>
      <c r="W15" s="444" t="s">
        <v>223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45" t="s">
        <v>210</v>
      </c>
      <c r="AM15" s="143"/>
      <c r="AN15" s="143"/>
      <c r="AO15" s="143"/>
      <c r="AP15" s="143"/>
      <c r="AQ15" s="143"/>
      <c r="AR15" s="143"/>
      <c r="AS15" s="59" t="s">
        <v>194</v>
      </c>
      <c r="AT15" s="247">
        <v>68</v>
      </c>
    </row>
    <row r="16" spans="1:51" ht="18" customHeight="1">
      <c r="A16" s="120"/>
      <c r="B16" s="119"/>
      <c r="C16" s="440" t="s">
        <v>221</v>
      </c>
      <c r="D16" s="116"/>
      <c r="E16" s="441" t="s">
        <v>222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449" t="s">
        <v>225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3"/>
      <c r="AK16" s="446" t="s">
        <v>211</v>
      </c>
      <c r="AL16" s="145"/>
      <c r="AM16" s="145"/>
      <c r="AN16" s="145"/>
      <c r="AO16" s="60" t="s">
        <v>195</v>
      </c>
      <c r="AP16" s="447" t="s">
        <v>224</v>
      </c>
      <c r="AQ16" s="145"/>
      <c r="AR16" s="145"/>
      <c r="AS16" s="146"/>
      <c r="AT16" s="247"/>
    </row>
    <row r="17" spans="1:46">
      <c r="A17" s="120" t="s">
        <v>6</v>
      </c>
      <c r="B17" s="119"/>
      <c r="C17" s="150" t="str">
        <f>IF(P16="","",P16)</f>
        <v>富津市小久保2824-1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0" t="str">
        <f>IF(AL15="","",AL15&amp;"-"&amp;AK16&amp;"-"&amp;AP16)</f>
        <v>0439-65-1675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1124</v>
      </c>
      <c r="F21" s="80"/>
      <c r="G21" s="80">
        <v>8067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1" t="s">
        <v>173</v>
      </c>
      <c r="D23" s="152"/>
      <c r="E23" s="153" t="s">
        <v>174</v>
      </c>
      <c r="F23" s="154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3" t="s">
        <v>167</v>
      </c>
      <c r="Q23" s="118"/>
      <c r="R23" s="118"/>
      <c r="S23" s="118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1" t="s">
        <v>171</v>
      </c>
      <c r="D24" s="162"/>
      <c r="E24" s="163" t="s">
        <v>172</v>
      </c>
      <c r="F24" s="164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5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50" t="s">
        <v>226</v>
      </c>
      <c r="C25" s="438" t="s">
        <v>227</v>
      </c>
      <c r="D25" s="110"/>
      <c r="E25" s="439" t="s">
        <v>228</v>
      </c>
      <c r="F25" s="111"/>
      <c r="G25" s="91">
        <v>6</v>
      </c>
      <c r="H25" s="93"/>
      <c r="I25" s="451" t="s">
        <v>258</v>
      </c>
      <c r="J25" s="92"/>
      <c r="K25" s="92"/>
      <c r="L25" s="93"/>
      <c r="M25" s="91">
        <v>516820702</v>
      </c>
      <c r="N25" s="92"/>
      <c r="O25" s="93"/>
      <c r="P25" s="91">
        <v>135</v>
      </c>
      <c r="Q25" s="92"/>
      <c r="R25" s="92"/>
      <c r="S25" s="92"/>
      <c r="T25" s="97"/>
      <c r="U25" s="1"/>
      <c r="V25" s="1"/>
      <c r="W25" s="1"/>
      <c r="X25" s="1"/>
      <c r="Y25" s="99">
        <v>12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0" t="s">
        <v>229</v>
      </c>
      <c r="D26" s="116"/>
      <c r="E26" s="441" t="s">
        <v>230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8" t="s">
        <v>231</v>
      </c>
      <c r="D27" s="110"/>
      <c r="E27" s="439" t="s">
        <v>232</v>
      </c>
      <c r="F27" s="111"/>
      <c r="G27" s="91">
        <v>5</v>
      </c>
      <c r="H27" s="93"/>
      <c r="I27" s="451" t="s">
        <v>258</v>
      </c>
      <c r="J27" s="92"/>
      <c r="K27" s="92"/>
      <c r="L27" s="93"/>
      <c r="M27" s="91">
        <v>516820715</v>
      </c>
      <c r="N27" s="92"/>
      <c r="O27" s="93"/>
      <c r="P27" s="91">
        <v>139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0" t="s">
        <v>233</v>
      </c>
      <c r="D28" s="116"/>
      <c r="E28" s="441" t="s">
        <v>234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8" t="s">
        <v>235</v>
      </c>
      <c r="D29" s="110"/>
      <c r="E29" s="439" t="s">
        <v>236</v>
      </c>
      <c r="F29" s="111"/>
      <c r="G29" s="91">
        <v>5</v>
      </c>
      <c r="H29" s="93"/>
      <c r="I29" s="451" t="s">
        <v>259</v>
      </c>
      <c r="J29" s="92"/>
      <c r="K29" s="92"/>
      <c r="L29" s="93"/>
      <c r="M29" s="91">
        <v>515545073</v>
      </c>
      <c r="N29" s="92"/>
      <c r="O29" s="93"/>
      <c r="P29" s="91">
        <v>152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0" t="s">
        <v>237</v>
      </c>
      <c r="D30" s="116"/>
      <c r="E30" s="441" t="s">
        <v>238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8" t="s">
        <v>239</v>
      </c>
      <c r="D31" s="110"/>
      <c r="E31" s="439" t="s">
        <v>240</v>
      </c>
      <c r="F31" s="111"/>
      <c r="G31" s="91">
        <v>5</v>
      </c>
      <c r="H31" s="93"/>
      <c r="I31" s="451" t="s">
        <v>259</v>
      </c>
      <c r="J31" s="92"/>
      <c r="K31" s="92"/>
      <c r="L31" s="93"/>
      <c r="M31" s="91">
        <v>514796763</v>
      </c>
      <c r="N31" s="92"/>
      <c r="O31" s="93"/>
      <c r="P31" s="91">
        <v>142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0" t="s">
        <v>239</v>
      </c>
      <c r="D32" s="116"/>
      <c r="E32" s="441" t="s">
        <v>241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8" t="s">
        <v>242</v>
      </c>
      <c r="D33" s="110"/>
      <c r="E33" s="439" t="s">
        <v>243</v>
      </c>
      <c r="F33" s="111"/>
      <c r="G33" s="91">
        <v>5</v>
      </c>
      <c r="H33" s="93"/>
      <c r="I33" s="451" t="s">
        <v>259</v>
      </c>
      <c r="J33" s="92"/>
      <c r="K33" s="92"/>
      <c r="L33" s="93"/>
      <c r="M33" s="91">
        <v>515891943</v>
      </c>
      <c r="N33" s="92"/>
      <c r="O33" s="93"/>
      <c r="P33" s="91">
        <v>144</v>
      </c>
      <c r="Q33" s="92"/>
      <c r="R33" s="92"/>
      <c r="S33" s="92"/>
      <c r="T33" s="97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0" t="s">
        <v>244</v>
      </c>
      <c r="D34" s="116"/>
      <c r="E34" s="441" t="s">
        <v>245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8" t="s">
        <v>246</v>
      </c>
      <c r="D35" s="110"/>
      <c r="E35" s="439" t="s">
        <v>247</v>
      </c>
      <c r="F35" s="111"/>
      <c r="G35" s="91">
        <v>5</v>
      </c>
      <c r="H35" s="93"/>
      <c r="I35" s="451" t="s">
        <v>258</v>
      </c>
      <c r="J35" s="92"/>
      <c r="K35" s="92"/>
      <c r="L35" s="93"/>
      <c r="M35" s="91">
        <v>518767266</v>
      </c>
      <c r="N35" s="92"/>
      <c r="O35" s="93"/>
      <c r="P35" s="91">
        <v>143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0" t="s">
        <v>248</v>
      </c>
      <c r="D36" s="116"/>
      <c r="E36" s="441" t="s">
        <v>249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8" t="s">
        <v>227</v>
      </c>
      <c r="D37" s="110"/>
      <c r="E37" s="439" t="s">
        <v>250</v>
      </c>
      <c r="F37" s="111"/>
      <c r="G37" s="91">
        <v>5</v>
      </c>
      <c r="H37" s="93"/>
      <c r="I37" s="451" t="s">
        <v>259</v>
      </c>
      <c r="J37" s="92"/>
      <c r="K37" s="92"/>
      <c r="L37" s="93"/>
      <c r="M37" s="91">
        <v>516820653</v>
      </c>
      <c r="N37" s="92"/>
      <c r="O37" s="93"/>
      <c r="P37" s="91">
        <v>130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0" t="s">
        <v>229</v>
      </c>
      <c r="D38" s="116"/>
      <c r="E38" s="441" t="s">
        <v>251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8" t="s">
        <v>252</v>
      </c>
      <c r="D39" s="110"/>
      <c r="E39" s="439" t="s">
        <v>236</v>
      </c>
      <c r="F39" s="111"/>
      <c r="G39" s="91">
        <v>4</v>
      </c>
      <c r="H39" s="93"/>
      <c r="I39" s="451" t="s">
        <v>259</v>
      </c>
      <c r="J39" s="92"/>
      <c r="K39" s="92"/>
      <c r="L39" s="93"/>
      <c r="M39" s="91">
        <v>516820743</v>
      </c>
      <c r="N39" s="92"/>
      <c r="O39" s="93"/>
      <c r="P39" s="91">
        <v>137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0" t="s">
        <v>253</v>
      </c>
      <c r="D40" s="116"/>
      <c r="E40" s="441" t="s">
        <v>238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8" t="s">
        <v>254</v>
      </c>
      <c r="D41" s="110"/>
      <c r="E41" s="439" t="s">
        <v>255</v>
      </c>
      <c r="F41" s="111"/>
      <c r="G41" s="91">
        <v>2</v>
      </c>
      <c r="H41" s="93"/>
      <c r="I41" s="451" t="s">
        <v>259</v>
      </c>
      <c r="J41" s="92"/>
      <c r="K41" s="92"/>
      <c r="L41" s="93"/>
      <c r="M41" s="91">
        <v>518767273</v>
      </c>
      <c r="N41" s="92"/>
      <c r="O41" s="93"/>
      <c r="P41" s="91">
        <v>120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0" t="s">
        <v>256</v>
      </c>
      <c r="D42" s="116"/>
      <c r="E42" s="441" t="s">
        <v>257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265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9">
        <f>LEN(A55)</f>
        <v>37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>
        <f>IF(入力!M7="","",入力!M7)</f>
        <v>428619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白木　美智子</v>
      </c>
      <c r="D9" s="265"/>
      <c r="E9" s="265"/>
      <c r="F9" s="265"/>
      <c r="G9" s="261">
        <f>IF(入力!G9="","",入力!G9)</f>
        <v>518964757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渡辺　まさ子</v>
      </c>
      <c r="D11" s="265"/>
      <c r="E11" s="265"/>
      <c r="F11" s="265"/>
      <c r="G11" s="261">
        <f>IF(入力!G11="","",入力!G11)</f>
        <v>507237399</v>
      </c>
      <c r="H11" s="261"/>
      <c r="I11" s="261"/>
      <c r="J11" s="261">
        <f>IF(入力!J11="","",入力!J11)</f>
        <v>18474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田中　優月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君津市立周南小学校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516820715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水野　結唯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515545073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オノミチ　優維樂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富津市立大貫小学校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514796763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三条　真里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君津市立周南小学校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518767266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柚有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富津市立大貫小学校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516820653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ｵｵﾇｷｼﾞｭﾆｱバレーボールクラブ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富津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内房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大貫ジュニアバレーボールクラブ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431165347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大貫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291137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>
        <f>IF(入力!J11="","",入力!J11)</f>
        <v>18474</v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>
        <f>IF(入力!M7="","",入力!M7)</f>
        <v>428619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スエ　ユウキ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39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293</v>
      </c>
      <c r="AC22" s="342"/>
      <c r="AD22" s="342"/>
      <c r="AE22" s="342"/>
      <c r="AF22" s="16" t="s">
        <v>73</v>
      </c>
      <c r="AG22" s="342" t="str">
        <f>IF(入力!W7="","",入力!W7)</f>
        <v>0036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0439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末　祐樹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富津千種新田571-44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65</v>
      </c>
      <c r="AY23" s="291"/>
      <c r="AZ23" s="291"/>
      <c r="BA23" s="291"/>
      <c r="BB23" s="19" t="s">
        <v>76</v>
      </c>
      <c r="BC23" s="291" t="str">
        <f>IF(入力!AP8="","",入力!AP8)</f>
        <v>4679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シラキ　ミチコ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33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293</v>
      </c>
      <c r="AC24" s="342"/>
      <c r="AD24" s="342"/>
      <c r="AE24" s="342"/>
      <c r="AF24" s="16" t="s">
        <v>73</v>
      </c>
      <c r="AG24" s="342" t="str">
        <f>IF(入力!W9="","",入力!W9)</f>
        <v>0043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090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白木　美智子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富津市岩瀬1147-55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2447</v>
      </c>
      <c r="AY25" s="291"/>
      <c r="AZ25" s="291"/>
      <c r="BA25" s="291"/>
      <c r="BB25" s="19" t="s">
        <v>76</v>
      </c>
      <c r="BC25" s="291" t="str">
        <f>IF(入力!AP10="","",入力!AP10)</f>
        <v>8781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ワタナベ　マサコ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68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293</v>
      </c>
      <c r="AC26" s="342"/>
      <c r="AD26" s="342"/>
      <c r="AE26" s="342"/>
      <c r="AF26" s="16" t="s">
        <v>73</v>
      </c>
      <c r="AG26" s="342" t="str">
        <f>IF(入力!W11="","",入力!W11)</f>
        <v>0042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0439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渡辺　まさ子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富津市小久保2824-1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65</v>
      </c>
      <c r="AY27" s="291"/>
      <c r="AZ27" s="291"/>
      <c r="BA27" s="291"/>
      <c r="BB27" s="19" t="s">
        <v>76</v>
      </c>
      <c r="BC27" s="291" t="str">
        <f>IF(入力!AP12="","",入力!AP12)</f>
        <v>1675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ワタナベ　マサコ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68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293</v>
      </c>
      <c r="AC28" s="342"/>
      <c r="AD28" s="342"/>
      <c r="AE28" s="342"/>
      <c r="AF28" s="16" t="s">
        <v>73</v>
      </c>
      <c r="AG28" s="342" t="str">
        <f>IF(入力!W15="","",入力!W15)</f>
        <v>0042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0439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渡辺　まさ子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富津市小久保2824-1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65</v>
      </c>
      <c r="AY29" s="360"/>
      <c r="AZ29" s="360"/>
      <c r="BA29" s="360"/>
      <c r="BB29" s="73" t="s">
        <v>76</v>
      </c>
      <c r="BC29" s="360" t="str">
        <f>IF(入力!AP16="","",入力!AP16)</f>
        <v>1675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スズキ　ラナ
鈴木　蘭菜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君津市立周南小学校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516820702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135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タナカ　ユヅキ
田中　優月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5</v>
      </c>
      <c r="R36" s="380"/>
      <c r="S36" s="381"/>
      <c r="T36" s="398" t="str">
        <f>IF(入力!I27="","",入力!I27)</f>
        <v>君津市立周南小学校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516820715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139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ミズノ　ユイ
水野　結唯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富津市立大貫小学校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515545073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152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オノミチ　ユイラ
オノミチ　優維樂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富津市立大貫小学校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514796763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142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カシマ　リコ
鹿島　梨瑚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富津市立大貫小学校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515891943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144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サンジョウ　マリ
三条　真里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君津市立周南小学校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518767266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143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スズキ　ユズユ
鈴木　柚有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5</v>
      </c>
      <c r="R46" s="380"/>
      <c r="S46" s="381"/>
      <c r="T46" s="398" t="str">
        <f>IF(入力!I37="","",入力!I37)</f>
        <v>富津市立大貫小学校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516820653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130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ウチダ　ユイ
内田　結唯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富津市立大貫小学校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516820743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137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シラキ　ハルカ
白木　陽華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2</v>
      </c>
      <c r="R50" s="380"/>
      <c r="S50" s="381"/>
      <c r="T50" s="398" t="str">
        <f>IF(入力!I41="","",入力!I41)</f>
        <v>富津市立大貫小学校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518767273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120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>
        <f>IF(入力!M7="","",入力!M7)</f>
        <v>428619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白木　美智子</v>
      </c>
      <c r="D9" s="265"/>
      <c r="E9" s="265"/>
      <c r="F9" s="265"/>
      <c r="G9" s="261">
        <f>IF(入力!G9="","",入力!G9)</f>
        <v>518964757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渡辺　まさ子</v>
      </c>
      <c r="D11" s="265"/>
      <c r="E11" s="265"/>
      <c r="F11" s="265"/>
      <c r="G11" s="261">
        <f>IF(入力!G11="","",入力!G11)</f>
        <v>507237399</v>
      </c>
      <c r="H11" s="261"/>
      <c r="I11" s="261"/>
      <c r="J11" s="261">
        <f>IF(入力!J11="","",入力!J11)</f>
        <v>18474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田中　優月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君津市立周南小学校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516820715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水野　結唯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515545073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オノミチ　優維樂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富津市立大貫小学校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514796763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三条　真里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君津市立周南小学校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518767266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柚有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富津市立大貫小学校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516820653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大貫ジュニアバレーボールクラブ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431165347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末　祐樹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514787551</v>
      </c>
      <c r="H7" s="261"/>
      <c r="I7" s="261"/>
      <c r="J7" s="261">
        <f>IF(入力!J7="","",入力!J7)</f>
        <v>291137</v>
      </c>
      <c r="K7" s="261"/>
      <c r="L7" s="261"/>
      <c r="M7" s="261">
        <f>IF(入力!M7="","",入力!M7)</f>
        <v>428619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白木　美智子</v>
      </c>
      <c r="D9" s="265"/>
      <c r="E9" s="265"/>
      <c r="F9" s="265"/>
      <c r="G9" s="261">
        <f>IF(入力!G9="","",入力!G9)</f>
        <v>518964757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渡辺　まさ子</v>
      </c>
      <c r="D11" s="265"/>
      <c r="E11" s="265"/>
      <c r="F11" s="265"/>
      <c r="G11" s="261">
        <f>IF(入力!G11="","",入力!G11)</f>
        <v>507237399</v>
      </c>
      <c r="H11" s="261"/>
      <c r="I11" s="261"/>
      <c r="J11" s="261">
        <f>IF(入力!J11="","",入力!J11)</f>
        <v>18474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渡辺　まさ子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2" t="s">
        <v>6</v>
      </c>
      <c r="B17" s="252"/>
      <c r="C17" s="253" t="str">
        <f>IF(入力!C17="","",入力!C17&amp;"　"&amp;入力!E17)</f>
        <v>富津市小久保2824-1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0439-65-1675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90－1124－8067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鈴木　蘭菜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君津市立周南小学校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516820702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田中　優月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君津市立周南小学校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516820715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水野　結唯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富津市立大貫小学校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515545073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オノミチ　優維樂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富津市立大貫小学校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514796763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鹿島　梨瑚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富津市立大貫小学校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515891943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三条　真里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君津市立周南小学校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518767266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鈴木　柚有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富津市立大貫小学校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516820653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内田　結唯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富津市立大貫小学校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516820743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白木　陽華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富津市立大貫小学校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518767273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12</v>
      </c>
      <c r="J5" s="433" t="str">
        <f>IF(入力!A55="","",入力!A55)</f>
        <v>『つなごう！！！』みんなの思いをボールに込めて。
上位目指して頑張ります！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大貫ジュニアバレーボールクラブ</v>
      </c>
      <c r="C7" s="33" t="str">
        <f>IF(入力!C2="","",入力!C2)</f>
        <v>ｵｵﾇｷｼﾞｭﾆｱバレーボールクラブ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末</v>
      </c>
      <c r="D16" s="33" t="str">
        <f>IF(入力!E8="","",入力!E8)</f>
        <v>祐樹</v>
      </c>
      <c r="E16" s="33" t="str">
        <f>IF(入力!C7="","",入力!C7)</f>
        <v>スエ</v>
      </c>
      <c r="F16" s="33" t="str">
        <f>IF(入力!E7="","",入力!E7)</f>
        <v>ユウキ</v>
      </c>
      <c r="G16" s="33">
        <f>IF(入力!G7="","",入力!G7)</f>
        <v>514787551</v>
      </c>
      <c r="H16" s="33">
        <f>IF(入力!J7="","",入力!J7)</f>
        <v>291137</v>
      </c>
      <c r="I16" s="33">
        <f>IF(入力!M7="","",入力!M7)</f>
        <v>428619</v>
      </c>
      <c r="J16" s="33"/>
      <c r="K16" s="33"/>
      <c r="L16" s="33">
        <f>IF(入力!AT7="","",入力!AT7)</f>
        <v>39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0036</v>
      </c>
      <c r="T16" s="33" t="str">
        <f>IF(入力!P8="","",入力!P8)</f>
        <v>富津千種新田571-44</v>
      </c>
      <c r="U16" s="33" t="str">
        <f>IF(入力!AL7="","",入力!AL7)</f>
        <v>0439</v>
      </c>
      <c r="V16" s="33" t="str">
        <f>IF(入力!AK8="","",入力!AK8)</f>
        <v>65</v>
      </c>
      <c r="W16" s="33" t="str">
        <f>IF(入力!AP8="","",入力!AP8)</f>
        <v>4679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白木</v>
      </c>
      <c r="D17" s="33" t="str">
        <f>IF(入力!E10="","",入力!E10)</f>
        <v>美智子</v>
      </c>
      <c r="E17" s="33" t="str">
        <f>IF(入力!C9="","",入力!C9)</f>
        <v>シラキ</v>
      </c>
      <c r="F17" s="33" t="str">
        <f>IF(入力!E9="","",入力!E9)</f>
        <v>ミチコ</v>
      </c>
      <c r="G17" s="33">
        <f>IF(入力!G9="","",入力!G9)</f>
        <v>518964757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33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0043</v>
      </c>
      <c r="T17" s="33" t="str">
        <f>IF(入力!P10="","",入力!P10)</f>
        <v>富津市岩瀬1147-55</v>
      </c>
      <c r="U17" s="33" t="str">
        <f>IF(入力!AL9="","",入力!AL9)</f>
        <v>090</v>
      </c>
      <c r="V17" s="33" t="str">
        <f>IF(入力!AK10="","",入力!AK10)</f>
        <v>2447</v>
      </c>
      <c r="W17" s="33" t="str">
        <f>IF(入力!AP10="","",入力!AP10)</f>
        <v>8781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まさ子</v>
      </c>
      <c r="E20" s="33" t="str">
        <f>IF(入力!C11="","",入力!C11)</f>
        <v>ワタナベ</v>
      </c>
      <c r="F20" s="33" t="str">
        <f>IF(入力!E11="","",入力!E11)</f>
        <v>マサコ</v>
      </c>
      <c r="G20" s="33">
        <f>IF(入力!G11="","",入力!G11)</f>
        <v>507237399</v>
      </c>
      <c r="H20" s="33">
        <f>IF(入力!J11="","",入力!J11)</f>
        <v>18474</v>
      </c>
      <c r="I20" s="33" t="str">
        <f>IF(入力!M11="","",入力!M11)</f>
        <v/>
      </c>
      <c r="J20" s="33"/>
      <c r="K20" s="33"/>
      <c r="L20" s="33">
        <f>IF(入力!AT11="","",入力!AT11)</f>
        <v>68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0042</v>
      </c>
      <c r="T20" s="33" t="str">
        <f>IF(入力!P12="","",入力!P12)</f>
        <v>富津市小久保2824-1</v>
      </c>
      <c r="U20" s="33" t="str">
        <f>IF(入力!AL11="","",入力!AL11)</f>
        <v>0439</v>
      </c>
      <c r="V20" s="33" t="str">
        <f>IF(入力!AK12="","",入力!AK12)</f>
        <v>65</v>
      </c>
      <c r="W20" s="33" t="str">
        <f>IF(入力!AP12="","",入力!AP12)</f>
        <v>1675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>
        <f>IF(入力!C21="","",入力!C21)</f>
        <v>90</v>
      </c>
      <c r="O22" s="33">
        <f>IF(入力!E21="","",入力!E21)</f>
        <v>1124</v>
      </c>
      <c r="P22" s="33">
        <f>IF(入力!G21="","",入力!G21)</f>
        <v>8067</v>
      </c>
      <c r="Q22" s="33"/>
      <c r="R22" s="33" t="str">
        <f>IF(入力!R15="","",入力!R15)</f>
        <v>293</v>
      </c>
      <c r="S22" s="33" t="str">
        <f>IF(入力!W15="","",入力!W15)</f>
        <v>0042</v>
      </c>
      <c r="T22" s="33" t="str">
        <f>IF(入力!P16="","",入力!P16)</f>
        <v>富津市小久保2824-1</v>
      </c>
      <c r="U22" s="33" t="str">
        <f>IF(入力!AL15="","",入力!AL15)</f>
        <v>0439</v>
      </c>
      <c r="V22" s="33" t="str">
        <f>IF(入力!AK16="","",入力!AK16)</f>
        <v>65</v>
      </c>
      <c r="W22" s="33" t="str">
        <f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蘭菜</v>
      </c>
      <c r="E24" s="75" t="str">
        <f>VLOOKUP($B$51,$A$53:$F$352,5)</f>
        <v>スズキ</v>
      </c>
      <c r="F24" s="75" t="str">
        <f>VLOOKUP($B$51,$A$53:$F$352,6)</f>
        <v>ラナ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蘭菜</v>
      </c>
      <c r="E53" s="33" t="str">
        <f>IF(入力!C25="","",入力!C25)</f>
        <v>スズキ</v>
      </c>
      <c r="F53" s="33" t="str">
        <f>IF(入力!E25="","",入力!E25)</f>
        <v>ラナ</v>
      </c>
      <c r="G53" s="33">
        <f>IF(入力!M25="","",入力!M25)</f>
        <v>516820702</v>
      </c>
      <c r="H53" s="33" t="str">
        <f>IF(入力!I25="","",入力!I25)</f>
        <v>君津市立周南小学校</v>
      </c>
      <c r="I53" s="33">
        <f>IF(入力!G25="","",入力!G25)</f>
        <v>6</v>
      </c>
      <c r="J53" s="33">
        <f>IF(入力!P25="","",入力!P25)</f>
        <v>135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田中</v>
      </c>
      <c r="D54" s="33" t="str">
        <f>IF(入力!E28="","",入力!E28)</f>
        <v>優月</v>
      </c>
      <c r="E54" s="33" t="str">
        <f>IF(入力!C27="","",入力!C27)</f>
        <v>タナカ</v>
      </c>
      <c r="F54" s="33" t="str">
        <f>IF(入力!E27="","",入力!E27)</f>
        <v>ユヅキ</v>
      </c>
      <c r="G54" s="33">
        <f>IF(入力!M27="","",入力!M27)</f>
        <v>516820715</v>
      </c>
      <c r="H54" s="33" t="str">
        <f>IF(入力!I27="","",入力!I27)</f>
        <v>君津市立周南小学校</v>
      </c>
      <c r="I54" s="33">
        <f>IF(入力!G27="","",入力!G27)</f>
        <v>5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水野</v>
      </c>
      <c r="D55" s="33" t="str">
        <f>IF(入力!E30="","",入力!E30)</f>
        <v>結唯</v>
      </c>
      <c r="E55" s="33" t="str">
        <f>IF(入力!C29="","",入力!C29)</f>
        <v>ミズノ</v>
      </c>
      <c r="F55" s="33" t="str">
        <f>IF(入力!E29="","",入力!E29)</f>
        <v>ユイ</v>
      </c>
      <c r="G55" s="33">
        <f>IF(入力!M29="","",入力!M29)</f>
        <v>515545073</v>
      </c>
      <c r="H55" s="33" t="str">
        <f>IF(入力!I29="","",入力!I29)</f>
        <v>富津市立大貫小学校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オノミチ</v>
      </c>
      <c r="D56" s="33" t="str">
        <f>IF(入力!E32="","",入力!E32)</f>
        <v>優維樂</v>
      </c>
      <c r="E56" s="33" t="str">
        <f>IF(入力!C31="","",入力!C31)</f>
        <v>オノミチ</v>
      </c>
      <c r="F56" s="33" t="str">
        <f>IF(入力!E31="","",入力!E31)</f>
        <v>ユイラ</v>
      </c>
      <c r="G56" s="33">
        <f>IF(入力!M31="","",入力!M31)</f>
        <v>514796763</v>
      </c>
      <c r="H56" s="33" t="str">
        <f>IF(入力!I31="","",入力!I31)</f>
        <v>富津市立大貫小学校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鹿島</v>
      </c>
      <c r="D57" s="33" t="str">
        <f>IF(入力!E34="","",入力!E34)</f>
        <v>梨瑚</v>
      </c>
      <c r="E57" s="33" t="str">
        <f>IF(入力!C33="","",入力!C33)</f>
        <v>カシマ</v>
      </c>
      <c r="F57" s="33" t="str">
        <f>IF(入力!E33="","",入力!E33)</f>
        <v>リコ</v>
      </c>
      <c r="G57" s="33">
        <f>IF(入力!M33="","",入力!M33)</f>
        <v>515891943</v>
      </c>
      <c r="H57" s="33" t="str">
        <f>IF(入力!I33="","",入力!I33)</f>
        <v>富津市立大貫小学校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三条</v>
      </c>
      <c r="D58" s="33" t="str">
        <f>IF(入力!E36="","",入力!E36)</f>
        <v>真里</v>
      </c>
      <c r="E58" s="33" t="str">
        <f>IF(入力!C35="","",入力!C35)</f>
        <v>サンジョウ</v>
      </c>
      <c r="F58" s="33" t="str">
        <f>IF(入力!E35="","",入力!E35)</f>
        <v>マリ</v>
      </c>
      <c r="G58" s="33">
        <f>IF(入力!M35="","",入力!M35)</f>
        <v>518767266</v>
      </c>
      <c r="H58" s="33" t="str">
        <f>IF(入力!I35="","",入力!I35)</f>
        <v>君津市立周南小学校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柚有</v>
      </c>
      <c r="E59" s="33" t="str">
        <f>IF(入力!C37="","",入力!C37)</f>
        <v>スズキ</v>
      </c>
      <c r="F59" s="33" t="str">
        <f>IF(入力!E37="","",入力!E37)</f>
        <v>ユズユ</v>
      </c>
      <c r="G59" s="33">
        <f>IF(入力!M37="","",入力!M37)</f>
        <v>516820653</v>
      </c>
      <c r="H59" s="33" t="str">
        <f>IF(入力!I37="","",入力!I37)</f>
        <v>富津市立大貫小学校</v>
      </c>
      <c r="I59" s="33">
        <f>IF(入力!G37="","",入力!G37)</f>
        <v>5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内田</v>
      </c>
      <c r="D60" s="33" t="str">
        <f>IF(入力!E40="","",入力!E40)</f>
        <v>結唯</v>
      </c>
      <c r="E60" s="33" t="str">
        <f>IF(入力!C39="","",入力!C39)</f>
        <v>ウチダ</v>
      </c>
      <c r="F60" s="33" t="str">
        <f>IF(入力!E39="","",入力!E39)</f>
        <v>ユイ</v>
      </c>
      <c r="G60" s="33">
        <f>IF(入力!M39="","",入力!M39)</f>
        <v>516820743</v>
      </c>
      <c r="H60" s="33" t="str">
        <f>IF(入力!I39="","",入力!I39)</f>
        <v>富津市立大貫小学校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白木</v>
      </c>
      <c r="D61" s="33" t="str">
        <f>IF(入力!E42="","",入力!E42)</f>
        <v>陽華</v>
      </c>
      <c r="E61" s="33" t="str">
        <f>IF(入力!C41="","",入力!C41)</f>
        <v>シラキ</v>
      </c>
      <c r="F61" s="33" t="str">
        <f>IF(入力!E41="","",入力!E41)</f>
        <v>ハルカ</v>
      </c>
      <c r="G61" s="33">
        <f>IF(入力!M41="","",入力!M41)</f>
        <v>518767273</v>
      </c>
      <c r="H61" s="33" t="str">
        <f>IF(入力!I41="","",入力!I41)</f>
        <v>富津市立大貫小学校</v>
      </c>
      <c r="I61" s="33">
        <f>IF(入力!G41="","",入力!G41)</f>
        <v>2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suzukike</cp:lastModifiedBy>
  <cp:lastPrinted>2016-05-09T15:17:35Z</cp:lastPrinted>
  <dcterms:created xsi:type="dcterms:W3CDTF">2014-04-05T09:56:00Z</dcterms:created>
  <dcterms:modified xsi:type="dcterms:W3CDTF">2019-09-29T13:37:53Z</dcterms:modified>
</cp:coreProperties>
</file>