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14210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C17" i="2"/>
  <c r="C17" i="4"/>
  <c r="E24" i="7"/>
  <c r="D24"/>
  <c r="C24"/>
  <c r="F24"/>
</calcChain>
</file>

<file path=xl/sharedStrings.xml><?xml version="1.0" encoding="utf-8"?>
<sst xmlns="http://schemas.openxmlformats.org/spreadsheetml/2006/main" count="420" uniqueCount="282">
  <si>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</si>
  <si>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</si>
  <si>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</si>
  <si>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</si>
  <si>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</si>
  <si>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</si>
  <si>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</si>
  <si>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</si>
  <si>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</si>
  <si>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</si>
  <si>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</si>
  <si>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</si>
  <si>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</si>
  <si>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</si>
  <si>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</si>
  <si>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</si>
  <si>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</si>
  <si>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</si>
  <si>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</si>
  <si>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</si>
  <si>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</si>
  <si>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</si>
  <si>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</si>
  <si>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</si>
  <si>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</si>
  <si>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</si>
  <si>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</si>
  <si>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</si>
  <si>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</si>
  <si>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</si>
  <si>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</si>
  <si>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</si>
  <si>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</si>
  <si>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</si>
  <si>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</si>
  <si>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</si>
  <si>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</si>
  <si>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</si>
  <si>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</si>
  <si>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</si>
  <si>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</si>
  <si>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</si>
  <si>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</si>
  <si>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</si>
  <si>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</si>
  <si>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</si>
  <si>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</si>
  <si>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</si>
  <si>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</si>
  <si>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</si>
  <si>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</si>
  <si>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</si>
  <si>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</si>
  <si>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</si>
  <si>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</si>
  <si>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</si>
  <si>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</si>
  <si>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</si>
  <si>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</si>
  <si>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</si>
  <si>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</si>
  <si>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</si>
  <si>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</si>
  <si>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</si>
  <si>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</si>
  <si>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</si>
  <si>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</si>
  <si>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</si>
  <si>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</si>
  <si>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</si>
  <si>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</si>
  <si>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</si>
  <si>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</si>
  <si>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</si>
  <si>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</si>
  <si>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</si>
  <si>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</si>
  <si>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</si>
  <si>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</si>
  <si>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</si>
  <si>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</si>
  <si>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</si>
  <si>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</si>
  <si>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</si>
  <si>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</si>
  <si>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</si>
  <si>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</si>
  <si>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</si>
  <si>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</si>
  <si>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</si>
  <si>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</si>
  <si>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</si>
  <si>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</si>
  <si>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</si>
  <si>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</si>
  <si>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</si>
  <si>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</si>
  <si>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</si>
  <si>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</si>
  <si>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</si>
  <si>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</si>
  <si>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</si>
  <si>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</si>
  <si>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</si>
  <si>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</si>
  <si>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</si>
  <si>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</si>
  <si>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</si>
  <si>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</si>
  <si>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</si>
  <si>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</si>
  <si>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</si>
  <si>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</si>
  <si>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</si>
  <si>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</si>
  <si>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</si>
  <si>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</si>
  <si>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</si>
  <si>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</si>
  <si>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</si>
  <si>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</si>
  <si>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</si>
  <si>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</si>
  <si>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</si>
  <si>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</si>
  <si>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</si>
  <si>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</si>
  <si>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</si>
  <si>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</si>
  <si>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</si>
  <si>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</si>
  <si>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</si>
  <si>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</si>
  <si>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</si>
  <si>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</si>
  <si>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</si>
  <si>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</si>
  <si>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</si>
  <si>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</si>
  <si>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</si>
  <si>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</si>
  <si>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</si>
  <si>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</si>
  <si>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</si>
  <si>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</si>
  <si>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</si>
  <si>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</si>
  <si>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</si>
  <si>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</si>
  <si>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</si>
  <si>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</si>
  <si>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</si>
  <si>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</si>
  <si>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</si>
  <si>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</si>
  <si>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</si>
  <si>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</si>
  <si>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</si>
  <si>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</si>
  <si>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</si>
  <si>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</si>
  <si>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</si>
  <si>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</si>
  <si>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</si>
  <si>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</si>
  <si>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</si>
  <si>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</si>
  <si>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</si>
  <si>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</si>
  <si>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</si>
  <si>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</si>
  <si>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</si>
  <si>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</si>
  <si>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</si>
  <si>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</si>
  <si>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</si>
  <si>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</si>
  <si>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</si>
  <si>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</si>
  <si>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</si>
  <si>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</si>
  <si>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</si>
  <si>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</si>
  <si>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</si>
  <si>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</si>
  <si>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</si>
  <si>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</si>
  <si>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</si>
  <si>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</si>
  <si>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</si>
  <si>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</si>
  <si>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</si>
  <si>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</si>
  <si>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</si>
  <si>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</si>
  <si>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</si>
  <si>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</si>
  <si>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</si>
  <si>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</si>
  <si>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</si>
  <si>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phoneticPr fontId="2"/>
  </si>
  <si>
    <t>ｵｵﾇｷｼﾞｭﾆｱﾊﾞﾚｰﾎﾞｰﾙｸﾗﾌﾞ</t>
    <phoneticPr fontId="2"/>
  </si>
  <si>
    <t>JR内房</t>
    <phoneticPr fontId="2"/>
  </si>
  <si>
    <t>大貫</t>
    <phoneticPr fontId="2"/>
  </si>
  <si>
    <t>スエ</t>
    <phoneticPr fontId="2"/>
  </si>
  <si>
    <t>末</t>
    <phoneticPr fontId="2"/>
  </si>
  <si>
    <t>ユウキ</t>
    <phoneticPr fontId="2"/>
  </si>
  <si>
    <t>祐樹</t>
    <phoneticPr fontId="2"/>
  </si>
  <si>
    <r>
      <t>１２</t>
    </r>
    <r>
      <rPr>
        <sz val="12"/>
        <color indexed="8"/>
        <rFont val="Calibri"/>
        <family val="2"/>
      </rPr>
      <t>K</t>
    </r>
    <r>
      <rPr>
        <sz val="12"/>
        <color indexed="8"/>
        <rFont val="ＭＳ Ｐゴシック"/>
        <family val="3"/>
        <charset val="128"/>
      </rPr>
      <t>１１４６４</t>
    </r>
    <phoneticPr fontId="2"/>
  </si>
  <si>
    <t>富津</t>
    <phoneticPr fontId="2"/>
  </si>
  <si>
    <t>平</t>
    <phoneticPr fontId="2"/>
  </si>
  <si>
    <t>タイラ</t>
    <phoneticPr fontId="2"/>
  </si>
  <si>
    <t>一晶</t>
    <phoneticPr fontId="2"/>
  </si>
  <si>
    <t>カズアキ</t>
    <phoneticPr fontId="2"/>
  </si>
  <si>
    <t>ワタナベ</t>
    <phoneticPr fontId="2"/>
  </si>
  <si>
    <t>マサコ</t>
    <phoneticPr fontId="2"/>
  </si>
  <si>
    <t>渡辺</t>
    <phoneticPr fontId="2"/>
  </si>
  <si>
    <t>まさ子</t>
    <phoneticPr fontId="2"/>
  </si>
  <si>
    <t>293</t>
    <phoneticPr fontId="2"/>
  </si>
  <si>
    <t>0042</t>
    <phoneticPr fontId="2"/>
  </si>
  <si>
    <t>0439</t>
    <phoneticPr fontId="2"/>
  </si>
  <si>
    <t>65</t>
    <phoneticPr fontId="2"/>
  </si>
  <si>
    <t>1675</t>
    <phoneticPr fontId="2"/>
  </si>
  <si>
    <t>千葉県富津市小久保２８２４－１</t>
    <phoneticPr fontId="2"/>
  </si>
  <si>
    <t>`090</t>
    <phoneticPr fontId="2"/>
  </si>
  <si>
    <t>基本を大切に！
元気に楽しく！
バレーボール大好き！</t>
    <phoneticPr fontId="2"/>
  </si>
  <si>
    <t>ウチダ</t>
    <phoneticPr fontId="2"/>
  </si>
  <si>
    <t>内田</t>
    <phoneticPr fontId="2"/>
  </si>
  <si>
    <t>ユイ</t>
    <phoneticPr fontId="2"/>
  </si>
  <si>
    <t>結唯</t>
    <phoneticPr fontId="2"/>
  </si>
  <si>
    <t>富津市立大貫小学校</t>
    <phoneticPr fontId="2"/>
  </si>
  <si>
    <t>富津市立吉野小学校</t>
    <phoneticPr fontId="2"/>
  </si>
  <si>
    <t>モリ</t>
    <phoneticPr fontId="2"/>
  </si>
  <si>
    <t>森</t>
    <phoneticPr fontId="2"/>
  </si>
  <si>
    <t>ユイカ</t>
    <phoneticPr fontId="2"/>
  </si>
  <si>
    <t>結衣香</t>
    <phoneticPr fontId="2"/>
  </si>
  <si>
    <t>トミイ</t>
    <phoneticPr fontId="2"/>
  </si>
  <si>
    <t>富井</t>
    <phoneticPr fontId="2"/>
  </si>
  <si>
    <t>清良</t>
    <phoneticPr fontId="2"/>
  </si>
  <si>
    <t>シラキ</t>
    <phoneticPr fontId="2"/>
  </si>
  <si>
    <t>白木</t>
    <phoneticPr fontId="2"/>
  </si>
  <si>
    <t>ハルカ</t>
    <phoneticPr fontId="2"/>
  </si>
  <si>
    <t>陽華</t>
    <phoneticPr fontId="2"/>
  </si>
  <si>
    <t>ヒラノ</t>
    <phoneticPr fontId="2"/>
  </si>
  <si>
    <t>ネネ</t>
    <phoneticPr fontId="2"/>
  </si>
  <si>
    <t>平野</t>
    <phoneticPr fontId="2"/>
  </si>
  <si>
    <t>寧音</t>
    <phoneticPr fontId="2"/>
  </si>
  <si>
    <t>タカハシ</t>
    <phoneticPr fontId="2"/>
  </si>
  <si>
    <t>マナ</t>
    <phoneticPr fontId="2"/>
  </si>
  <si>
    <t>高橋</t>
    <phoneticPr fontId="2"/>
  </si>
  <si>
    <t>愛菜</t>
    <phoneticPr fontId="2"/>
  </si>
  <si>
    <t>平野</t>
    <phoneticPr fontId="2"/>
  </si>
  <si>
    <t>ホノカ</t>
    <phoneticPr fontId="2"/>
  </si>
  <si>
    <t>帆乃佳</t>
    <phoneticPr fontId="2"/>
  </si>
  <si>
    <t>アコ</t>
    <phoneticPr fontId="2"/>
  </si>
  <si>
    <t>マツウラ</t>
    <phoneticPr fontId="2"/>
  </si>
  <si>
    <t>松浦</t>
    <phoneticPr fontId="2"/>
  </si>
  <si>
    <t>アイナ</t>
    <phoneticPr fontId="2"/>
  </si>
  <si>
    <t>彩瑚</t>
    <phoneticPr fontId="2"/>
  </si>
  <si>
    <t>愛南</t>
    <phoneticPr fontId="2"/>
  </si>
  <si>
    <t>２９３</t>
    <phoneticPr fontId="2"/>
  </si>
  <si>
    <t>００３６</t>
    <phoneticPr fontId="2"/>
  </si>
  <si>
    <t>千葉県富津市千種新田５７１－４４</t>
    <phoneticPr fontId="2"/>
  </si>
  <si>
    <t>０９０</t>
    <phoneticPr fontId="2"/>
  </si>
  <si>
    <t>２６２６</t>
    <phoneticPr fontId="2"/>
  </si>
  <si>
    <t>５９９７</t>
    <phoneticPr fontId="2"/>
  </si>
  <si>
    <t>２９９</t>
    <phoneticPr fontId="2"/>
  </si>
  <si>
    <t>１１７１</t>
    <phoneticPr fontId="2"/>
  </si>
  <si>
    <t>千葉県君津市八重原１７２－９０</t>
    <phoneticPr fontId="2"/>
  </si>
  <si>
    <t>０４３９</t>
    <phoneticPr fontId="2"/>
  </si>
  <si>
    <t>５５</t>
    <phoneticPr fontId="2"/>
  </si>
  <si>
    <t>６２４０</t>
    <phoneticPr fontId="2"/>
  </si>
  <si>
    <t>セラ</t>
    <phoneticPr fontId="2"/>
  </si>
  <si>
    <t>①</t>
    <phoneticPr fontId="2"/>
  </si>
  <si>
    <t>ミチコ</t>
    <phoneticPr fontId="2"/>
  </si>
  <si>
    <t>美智子</t>
    <phoneticPr fontId="2"/>
  </si>
  <si>
    <t>渡辺</t>
    <phoneticPr fontId="2"/>
  </si>
  <si>
    <r>
      <t>１２</t>
    </r>
    <r>
      <rPr>
        <sz val="12"/>
        <color indexed="8"/>
        <rFont val="Calibri"/>
        <family val="2"/>
      </rPr>
      <t>K</t>
    </r>
    <r>
      <rPr>
        <sz val="12"/>
        <color indexed="8"/>
        <rFont val="ＭＳ Ｐゴシック"/>
        <family val="3"/>
        <charset val="128"/>
      </rPr>
      <t>０３２２２</t>
    </r>
    <phoneticPr fontId="2"/>
  </si>
  <si>
    <t>００４２</t>
    <phoneticPr fontId="2"/>
  </si>
  <si>
    <t>千葉県富津市小久保２８２４－１</t>
    <phoneticPr fontId="2"/>
  </si>
  <si>
    <t>６５</t>
    <phoneticPr fontId="2"/>
  </si>
  <si>
    <t>１６７５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</si>
</sst>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4" borderId="23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24" xfId="0" applyFont="1" applyFill="1" applyBorder="1">
      <alignment vertical="center"/>
    </xf>
    <xf numFmtId="0" fontId="0" fillId="3" borderId="25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26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27" xfId="1" applyFont="1" applyFill="1" applyBorder="1" applyAlignment="1">
      <alignment vertical="center" shrinkToFit="1"/>
    </xf>
    <xf numFmtId="0" fontId="30" fillId="5" borderId="14" xfId="1" applyFill="1" applyBorder="1" applyAlignment="1">
      <alignment vertical="center" shrinkToFit="1"/>
    </xf>
    <xf numFmtId="0" fontId="30" fillId="5" borderId="13" xfId="1" applyFill="1" applyBorder="1" applyAlignment="1">
      <alignment vertical="center" shrinkToFi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4" borderId="72" xfId="0" applyFill="1" applyBorder="1" applyAlignment="1">
      <alignment horizontal="center" vertical="center" shrinkToFit="1"/>
    </xf>
    <xf numFmtId="0" fontId="6" fillId="4" borderId="71" xfId="0" applyFont="1" applyFill="1" applyBorder="1" applyAlignment="1">
      <alignment horizontal="center" vertical="center" shrinkToFit="1"/>
    </xf>
    <xf numFmtId="0" fontId="1" fillId="4" borderId="73" xfId="0" applyFont="1" applyFill="1" applyBorder="1" applyAlignment="1">
      <alignment horizontal="center" vertical="center" shrinkToFit="1"/>
    </xf>
    <xf numFmtId="0" fontId="6" fillId="4" borderId="74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9" fillId="0" borderId="69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5" borderId="29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30" xfId="0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7" borderId="29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0" xfId="0" applyFont="1" applyFill="1" applyBorder="1" applyAlignment="1" applyProtection="1">
      <alignment horizontal="center" vertical="center"/>
      <protection locked="0"/>
    </xf>
    <xf numFmtId="0" fontId="0" fillId="4" borderId="42" xfId="0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177" fontId="0" fillId="0" borderId="53" xfId="0" applyNumberForma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54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36" fillId="0" borderId="14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0" fontId="1" fillId="4" borderId="44" xfId="0" applyFont="1" applyFill="1" applyBorder="1" applyAlignment="1">
      <alignment horizontal="center" vertical="center" shrinkToFit="1"/>
    </xf>
    <xf numFmtId="0" fontId="6" fillId="4" borderId="45" xfId="0" applyFont="1" applyFill="1" applyBorder="1" applyAlignment="1">
      <alignment horizontal="center" vertical="center" shrinkToFit="1"/>
    </xf>
    <xf numFmtId="0" fontId="6" fillId="4" borderId="66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6" fillId="4" borderId="64" xfId="0" applyFont="1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6" fillId="4" borderId="65" xfId="0" applyFont="1" applyFill="1" applyBorder="1" applyAlignment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/>
      <protection locked="0"/>
    </xf>
    <xf numFmtId="0" fontId="6" fillId="6" borderId="30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4" borderId="62" xfId="0" applyFont="1" applyFill="1" applyBorder="1" applyAlignment="1">
      <alignment horizontal="center" vertical="center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0" fillId="0" borderId="59" xfId="0" applyNumberFormat="1" applyBorder="1" applyAlignment="1" applyProtection="1">
      <alignment horizontal="left" vertical="top" wrapText="1"/>
      <protection locked="0"/>
    </xf>
    <xf numFmtId="49" fontId="6" fillId="0" borderId="60" xfId="0" applyNumberFormat="1" applyFont="1" applyBorder="1" applyAlignment="1" applyProtection="1">
      <alignment horizontal="left" vertical="top" wrapText="1"/>
      <protection locked="0"/>
    </xf>
    <xf numFmtId="49" fontId="6" fillId="0" borderId="61" xfId="0" applyNumberFormat="1" applyFont="1" applyBorder="1" applyAlignment="1" applyProtection="1">
      <alignment horizontal="left" vertical="top" wrapText="1"/>
      <protection locked="0"/>
    </xf>
    <xf numFmtId="0" fontId="0" fillId="4" borderId="35" xfId="0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1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9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44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8" xfId="0" applyFont="1" applyFill="1" applyBorder="1" applyAlignment="1">
      <alignment horizontal="center" vertical="center"/>
    </xf>
    <xf numFmtId="49" fontId="18" fillId="3" borderId="29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30" xfId="0" applyNumberFormat="1" applyFont="1" applyFill="1" applyBorder="1" applyAlignment="1" applyProtection="1">
      <alignment horizontal="center" vertical="center"/>
      <protection locked="0"/>
    </xf>
    <xf numFmtId="0" fontId="0" fillId="4" borderId="45" xfId="0" applyFill="1" applyBorder="1" applyAlignment="1">
      <alignment horizontal="center" vertical="center"/>
    </xf>
    <xf numFmtId="0" fontId="24" fillId="0" borderId="30" xfId="0" applyFont="1" applyBorder="1" applyAlignment="1" applyProtection="1">
      <alignment horizontal="center" vertical="center"/>
      <protection locked="0"/>
    </xf>
    <xf numFmtId="0" fontId="0" fillId="4" borderId="31" xfId="0" applyFill="1" applyBorder="1" applyAlignment="1">
      <alignment horizontal="center" vertical="center"/>
    </xf>
    <xf numFmtId="0" fontId="11" fillId="0" borderId="55" xfId="0" applyFont="1" applyBorder="1" applyAlignment="1">
      <alignment horizontal="center" vertical="center" wrapText="1" shrinkToFit="1"/>
    </xf>
    <xf numFmtId="0" fontId="12" fillId="0" borderId="56" xfId="0" applyFont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wrapText="1" shrinkToFit="1"/>
    </xf>
    <xf numFmtId="0" fontId="12" fillId="0" borderId="57" xfId="0" applyFont="1" applyBorder="1" applyAlignment="1">
      <alignment horizontal="center" vertical="center" shrinkToFi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10" fillId="0" borderId="82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0" fillId="4" borderId="50" xfId="0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10" fillId="0" borderId="29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6" fillId="0" borderId="53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4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6" xfId="0" applyNumberFormat="1" applyFont="1" applyBorder="1" applyAlignment="1" applyProtection="1">
      <alignment horizontal="center" vertical="center"/>
      <protection locked="0"/>
    </xf>
    <xf numFmtId="0" fontId="6" fillId="6" borderId="31" xfId="0" applyFont="1" applyFill="1" applyBorder="1" applyAlignment="1" applyProtection="1">
      <alignment horizontal="center" vertical="center"/>
      <protection locked="0"/>
    </xf>
    <xf numFmtId="0" fontId="6" fillId="6" borderId="38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Alignment="1" applyProtection="1">
      <alignment horizontal="center" vertical="center"/>
      <protection locked="0"/>
    </xf>
    <xf numFmtId="0" fontId="6" fillId="6" borderId="33" xfId="0" applyFont="1" applyFill="1" applyBorder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horizontal="center" vertical="center"/>
      <protection locked="0"/>
    </xf>
    <xf numFmtId="0" fontId="6" fillId="6" borderId="39" xfId="0" applyFont="1" applyFill="1" applyBorder="1" applyAlignment="1" applyProtection="1">
      <alignment horizontal="center" vertical="center"/>
      <protection locked="0"/>
    </xf>
    <xf numFmtId="0" fontId="6" fillId="6" borderId="40" xfId="0" applyFont="1" applyFill="1" applyBorder="1" applyAlignment="1" applyProtection="1">
      <alignment horizontal="center" vertical="center"/>
      <protection locked="0"/>
    </xf>
    <xf numFmtId="0" fontId="6" fillId="6" borderId="41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35" xfId="0" applyFont="1" applyFill="1" applyBorder="1" applyAlignment="1" applyProtection="1">
      <alignment horizontal="center" vertical="center"/>
      <protection locked="0"/>
    </xf>
    <xf numFmtId="0" fontId="6" fillId="6" borderId="36" xfId="0" applyFont="1" applyFill="1" applyBorder="1" applyAlignment="1" applyProtection="1">
      <alignment horizontal="center" vertical="center"/>
      <protection locked="0"/>
    </xf>
    <xf numFmtId="0" fontId="6" fillId="6" borderId="37" xfId="0" applyFont="1" applyFill="1" applyBorder="1" applyAlignment="1" applyProtection="1">
      <alignment horizontal="center" vertical="center"/>
      <protection locked="0"/>
    </xf>
    <xf numFmtId="0" fontId="35" fillId="5" borderId="10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30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4" fillId="0" borderId="75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75" xfId="0" applyFont="1" applyBorder="1" applyAlignment="1">
      <alignment horizontal="left" vertical="center"/>
    </xf>
    <xf numFmtId="0" fontId="18" fillId="0" borderId="76" xfId="0" applyFont="1" applyBorder="1" applyAlignment="1">
      <alignment horizontal="left" vertical="center"/>
    </xf>
    <xf numFmtId="0" fontId="18" fillId="0" borderId="7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51" xfId="1" applyFill="1" applyBorder="1" applyAlignment="1">
      <alignment horizontal="center" vertical="center" shrinkToFit="1"/>
    </xf>
    <xf numFmtId="0" fontId="30" fillId="2" borderId="43" xfId="1" applyFill="1" applyBorder="1" applyAlignment="1">
      <alignment horizontal="center" vertical="center" shrinkToFit="1"/>
    </xf>
    <xf numFmtId="0" fontId="30" fillId="2" borderId="52" xfId="1" applyFill="1" applyBorder="1" applyAlignment="1">
      <alignment horizontal="center" vertical="center" shrinkToFit="1"/>
    </xf>
    <xf numFmtId="0" fontId="30" fillId="2" borderId="42" xfId="1" applyFill="1" applyBorder="1" applyAlignment="1">
      <alignment horizontal="center" vertical="center" shrinkToFit="1"/>
    </xf>
    <xf numFmtId="0" fontId="30" fillId="0" borderId="59" xfId="1" applyBorder="1" applyAlignment="1">
      <alignment horizontal="center" vertical="center" wrapText="1" shrinkToFit="1"/>
    </xf>
    <xf numFmtId="0" fontId="30" fillId="0" borderId="60" xfId="1" applyBorder="1" applyAlignment="1">
      <alignment horizontal="center" vertical="center" wrapText="1" shrinkToFit="1"/>
    </xf>
    <xf numFmtId="0" fontId="30" fillId="0" borderId="61" xfId="1" applyBorder="1" applyAlignment="1">
      <alignment horizontal="center" vertical="center" wrapText="1" shrinkToFit="1"/>
    </xf>
    <xf numFmtId="0" fontId="30" fillId="0" borderId="81" xfId="1" applyBorder="1" applyAlignment="1">
      <alignment horizontal="left" vertical="top" shrinkToFit="1"/>
    </xf>
    <xf numFmtId="0" fontId="30" fillId="0" borderId="60" xfId="1" applyBorder="1" applyAlignment="1">
      <alignment horizontal="left" vertical="top" shrinkToFit="1"/>
    </xf>
    <xf numFmtId="0" fontId="30" fillId="0" borderId="61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2049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zoomScaleNormal="100" zoomScaleSheetLayoutView="100" workbookViewId="0">
      <selection activeCell="AT13" sqref="AT13:AT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99" t="s">
        <v>183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104" t="s">
        <v>187</v>
      </c>
      <c r="K2" s="105"/>
      <c r="L2" s="105"/>
      <c r="M2" s="105"/>
      <c r="N2" s="105"/>
      <c r="O2" s="106"/>
      <c r="P2" s="104" t="s">
        <v>165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224" t="s">
        <v>169</v>
      </c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104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101" t="s">
        <v>159</v>
      </c>
      <c r="K3" s="102"/>
      <c r="L3" s="102"/>
      <c r="M3" s="102"/>
      <c r="N3" s="102"/>
      <c r="O3" s="103"/>
      <c r="P3" s="222" t="s">
        <v>209</v>
      </c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196" t="s">
        <v>182</v>
      </c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7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80" t="s">
        <v>191</v>
      </c>
      <c r="B4" s="81"/>
      <c r="C4" s="89">
        <v>431165347</v>
      </c>
      <c r="D4" s="90"/>
      <c r="E4" s="90"/>
      <c r="F4" s="90"/>
      <c r="G4" s="90"/>
      <c r="H4" s="90"/>
      <c r="I4" s="91"/>
      <c r="J4" s="147" t="s">
        <v>185</v>
      </c>
      <c r="K4" s="148"/>
      <c r="L4" s="148"/>
      <c r="M4" s="148"/>
      <c r="N4" s="148"/>
      <c r="O4" s="149"/>
      <c r="P4" s="186" t="s">
        <v>162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184</v>
      </c>
      <c r="B5" s="83"/>
      <c r="C5" s="92"/>
      <c r="D5" s="93"/>
      <c r="E5" s="93"/>
      <c r="F5" s="93"/>
      <c r="G5" s="93"/>
      <c r="H5" s="93"/>
      <c r="I5" s="94"/>
      <c r="J5" s="150">
        <v>23005</v>
      </c>
      <c r="K5" s="150"/>
      <c r="L5" s="150"/>
      <c r="M5" s="150"/>
      <c r="N5" s="150"/>
      <c r="O5" s="150"/>
      <c r="P5" s="188" t="s">
        <v>202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8" t="s">
        <v>203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5"/>
      <c r="AV5" s="43" t="s">
        <v>161</v>
      </c>
      <c r="AW5" t="s">
        <v>186</v>
      </c>
    </row>
    <row r="6" spans="1:51" ht="22.5" customHeight="1">
      <c r="A6" s="76" t="s">
        <v>148</v>
      </c>
      <c r="B6" s="77"/>
      <c r="C6" s="208" t="s">
        <v>175</v>
      </c>
      <c r="D6" s="209"/>
      <c r="E6" s="210" t="s">
        <v>176</v>
      </c>
      <c r="F6" s="211"/>
      <c r="G6" s="109" t="s">
        <v>149</v>
      </c>
      <c r="H6" s="109"/>
      <c r="I6" s="109"/>
      <c r="J6" s="109" t="s">
        <v>14</v>
      </c>
      <c r="K6" s="109"/>
      <c r="L6" s="109"/>
      <c r="M6" s="109" t="s">
        <v>15</v>
      </c>
      <c r="N6" s="109"/>
      <c r="O6" s="109"/>
      <c r="P6" s="18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6" t="s">
        <v>192</v>
      </c>
    </row>
    <row r="7" spans="1:51" ht="13.5" customHeight="1">
      <c r="A7" s="76"/>
      <c r="B7" s="77"/>
      <c r="C7" s="128" t="s">
        <v>204</v>
      </c>
      <c r="D7" s="129"/>
      <c r="E7" s="87" t="s">
        <v>206</v>
      </c>
      <c r="F7" s="88"/>
      <c r="G7" s="110">
        <v>514787551</v>
      </c>
      <c r="H7" s="110"/>
      <c r="I7" s="110"/>
      <c r="J7" s="110">
        <v>291137</v>
      </c>
      <c r="K7" s="110"/>
      <c r="L7" s="110"/>
      <c r="M7" s="140" t="s">
        <v>208</v>
      </c>
      <c r="N7" s="110"/>
      <c r="O7" s="110"/>
      <c r="P7" s="107" t="s">
        <v>72</v>
      </c>
      <c r="Q7" s="108"/>
      <c r="R7" s="85" t="s">
        <v>260</v>
      </c>
      <c r="S7" s="85"/>
      <c r="T7" s="85"/>
      <c r="U7" s="85"/>
      <c r="V7" s="49" t="s">
        <v>73</v>
      </c>
      <c r="W7" s="84" t="s">
        <v>261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57" t="s">
        <v>74</v>
      </c>
      <c r="AL7" s="192" t="s">
        <v>263</v>
      </c>
      <c r="AM7" s="192"/>
      <c r="AN7" s="192"/>
      <c r="AO7" s="192"/>
      <c r="AP7" s="192"/>
      <c r="AQ7" s="192"/>
      <c r="AR7" s="192"/>
      <c r="AS7" s="58" t="s">
        <v>75</v>
      </c>
      <c r="AT7" s="260">
        <v>41</v>
      </c>
    </row>
    <row r="8" spans="1:51" ht="18" customHeight="1">
      <c r="A8" s="76"/>
      <c r="B8" s="77"/>
      <c r="C8" s="130" t="s">
        <v>205</v>
      </c>
      <c r="D8" s="131"/>
      <c r="E8" s="132" t="s">
        <v>207</v>
      </c>
      <c r="F8" s="133"/>
      <c r="G8" s="110"/>
      <c r="H8" s="110"/>
      <c r="I8" s="110"/>
      <c r="J8" s="110"/>
      <c r="K8" s="110"/>
      <c r="L8" s="110"/>
      <c r="M8" s="110"/>
      <c r="N8" s="110"/>
      <c r="O8" s="110"/>
      <c r="P8" s="193" t="s">
        <v>262</v>
      </c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5" t="s">
        <v>264</v>
      </c>
      <c r="AL8" s="145"/>
      <c r="AM8" s="145"/>
      <c r="AN8" s="145"/>
      <c r="AO8" s="59" t="s">
        <v>76</v>
      </c>
      <c r="AP8" s="145" t="s">
        <v>265</v>
      </c>
      <c r="AQ8" s="145"/>
      <c r="AR8" s="145"/>
      <c r="AS8" s="146"/>
      <c r="AT8" s="260"/>
    </row>
    <row r="9" spans="1:51" ht="14.45" customHeight="1">
      <c r="A9" s="76" t="s">
        <v>150</v>
      </c>
      <c r="B9" s="77"/>
      <c r="C9" s="128" t="s">
        <v>211</v>
      </c>
      <c r="D9" s="129"/>
      <c r="E9" s="87" t="s">
        <v>213</v>
      </c>
      <c r="F9" s="88"/>
      <c r="G9" s="110">
        <v>514795775</v>
      </c>
      <c r="H9" s="110"/>
      <c r="I9" s="110"/>
      <c r="J9" s="110"/>
      <c r="K9" s="110"/>
      <c r="L9" s="110"/>
      <c r="M9" s="110"/>
      <c r="N9" s="110"/>
      <c r="O9" s="110"/>
      <c r="P9" s="107" t="s">
        <v>72</v>
      </c>
      <c r="Q9" s="108"/>
      <c r="R9" s="85" t="s">
        <v>266</v>
      </c>
      <c r="S9" s="85"/>
      <c r="T9" s="85"/>
      <c r="U9" s="85"/>
      <c r="V9" s="49" t="s">
        <v>73</v>
      </c>
      <c r="W9" s="84" t="s">
        <v>267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57" t="s">
        <v>193</v>
      </c>
      <c r="AL9" s="192" t="s">
        <v>269</v>
      </c>
      <c r="AM9" s="192"/>
      <c r="AN9" s="192"/>
      <c r="AO9" s="192"/>
      <c r="AP9" s="192"/>
      <c r="AQ9" s="192"/>
      <c r="AR9" s="192"/>
      <c r="AS9" s="58" t="s">
        <v>194</v>
      </c>
      <c r="AT9" s="261">
        <v>61</v>
      </c>
    </row>
    <row r="10" spans="1:51" ht="18" customHeight="1">
      <c r="A10" s="76"/>
      <c r="B10" s="77"/>
      <c r="C10" s="130" t="s">
        <v>210</v>
      </c>
      <c r="D10" s="131"/>
      <c r="E10" s="132" t="s">
        <v>212</v>
      </c>
      <c r="F10" s="133"/>
      <c r="G10" s="110"/>
      <c r="H10" s="110"/>
      <c r="I10" s="110"/>
      <c r="J10" s="110"/>
      <c r="K10" s="110"/>
      <c r="L10" s="110"/>
      <c r="M10" s="110"/>
      <c r="N10" s="110"/>
      <c r="O10" s="110"/>
      <c r="P10" s="193" t="s">
        <v>268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206"/>
      <c r="AK10" s="195" t="s">
        <v>270</v>
      </c>
      <c r="AL10" s="145"/>
      <c r="AM10" s="145"/>
      <c r="AN10" s="145"/>
      <c r="AO10" s="59" t="s">
        <v>195</v>
      </c>
      <c r="AP10" s="145" t="s">
        <v>271</v>
      </c>
      <c r="AQ10" s="145"/>
      <c r="AR10" s="145"/>
      <c r="AS10" s="146"/>
      <c r="AT10" s="261"/>
    </row>
    <row r="11" spans="1:51" ht="14.45" customHeight="1">
      <c r="A11" s="76" t="s">
        <v>151</v>
      </c>
      <c r="B11" s="77"/>
      <c r="C11" s="128" t="s">
        <v>214</v>
      </c>
      <c r="D11" s="129"/>
      <c r="E11" s="87" t="s">
        <v>215</v>
      </c>
      <c r="F11" s="88"/>
      <c r="G11" s="110">
        <v>507237399</v>
      </c>
      <c r="H11" s="110"/>
      <c r="I11" s="110"/>
      <c r="J11" s="110">
        <v>18474</v>
      </c>
      <c r="K11" s="110"/>
      <c r="L11" s="110"/>
      <c r="M11" s="140" t="s">
        <v>277</v>
      </c>
      <c r="N11" s="110"/>
      <c r="O11" s="110"/>
      <c r="P11" s="107" t="s">
        <v>72</v>
      </c>
      <c r="Q11" s="108"/>
      <c r="R11" s="85" t="s">
        <v>260</v>
      </c>
      <c r="S11" s="85"/>
      <c r="T11" s="85"/>
      <c r="U11" s="85"/>
      <c r="V11" s="49" t="s">
        <v>73</v>
      </c>
      <c r="W11" s="84" t="s">
        <v>278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57" t="s">
        <v>193</v>
      </c>
      <c r="AL11" s="192" t="s">
        <v>269</v>
      </c>
      <c r="AM11" s="192"/>
      <c r="AN11" s="192"/>
      <c r="AO11" s="192"/>
      <c r="AP11" s="192"/>
      <c r="AQ11" s="192"/>
      <c r="AR11" s="192"/>
      <c r="AS11" s="58" t="s">
        <v>194</v>
      </c>
      <c r="AT11" s="261">
        <v>71</v>
      </c>
    </row>
    <row r="12" spans="1:51" ht="18" customHeight="1">
      <c r="A12" s="76"/>
      <c r="B12" s="77"/>
      <c r="C12" s="130" t="s">
        <v>276</v>
      </c>
      <c r="D12" s="131"/>
      <c r="E12" s="132" t="s">
        <v>217</v>
      </c>
      <c r="F12" s="133"/>
      <c r="G12" s="110"/>
      <c r="H12" s="110"/>
      <c r="I12" s="110"/>
      <c r="J12" s="110"/>
      <c r="K12" s="110"/>
      <c r="L12" s="110"/>
      <c r="M12" s="110"/>
      <c r="N12" s="110"/>
      <c r="O12" s="110"/>
      <c r="P12" s="193" t="s">
        <v>279</v>
      </c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206"/>
      <c r="AK12" s="195" t="s">
        <v>280</v>
      </c>
      <c r="AL12" s="145"/>
      <c r="AM12" s="145"/>
      <c r="AN12" s="145"/>
      <c r="AO12" s="59" t="s">
        <v>195</v>
      </c>
      <c r="AP12" s="145" t="s">
        <v>281</v>
      </c>
      <c r="AQ12" s="145"/>
      <c r="AR12" s="145"/>
      <c r="AS12" s="146"/>
      <c r="AT12" s="261"/>
    </row>
    <row r="13" spans="1:51" ht="15" customHeight="1">
      <c r="A13" s="76" t="s">
        <v>152</v>
      </c>
      <c r="B13" s="77"/>
      <c r="C13" s="128" t="s">
        <v>239</v>
      </c>
      <c r="D13" s="129"/>
      <c r="E13" s="87" t="s">
        <v>274</v>
      </c>
      <c r="F13" s="88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5"/>
      <c r="AK13" s="60"/>
      <c r="AL13" s="198"/>
      <c r="AM13" s="198"/>
      <c r="AN13" s="198"/>
      <c r="AO13" s="198"/>
      <c r="AP13" s="198"/>
      <c r="AQ13" s="198"/>
      <c r="AR13" s="198"/>
      <c r="AS13" s="61"/>
      <c r="AT13" s="262"/>
    </row>
    <row r="14" spans="1:51" ht="18" customHeight="1">
      <c r="A14" s="76"/>
      <c r="B14" s="77"/>
      <c r="C14" s="130" t="s">
        <v>240</v>
      </c>
      <c r="D14" s="131"/>
      <c r="E14" s="132" t="s">
        <v>275</v>
      </c>
      <c r="F14" s="133"/>
      <c r="G14" s="134"/>
      <c r="H14" s="134"/>
      <c r="I14" s="134"/>
      <c r="J14" s="134"/>
      <c r="K14" s="134"/>
      <c r="L14" s="134"/>
      <c r="M14" s="134"/>
      <c r="N14" s="134"/>
      <c r="O14" s="134"/>
      <c r="P14" s="199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1"/>
      <c r="AK14" s="202"/>
      <c r="AL14" s="203"/>
      <c r="AM14" s="203"/>
      <c r="AN14" s="203"/>
      <c r="AO14" s="62"/>
      <c r="AP14" s="203"/>
      <c r="AQ14" s="203"/>
      <c r="AR14" s="203"/>
      <c r="AS14" s="204"/>
      <c r="AT14" s="262"/>
    </row>
    <row r="15" spans="1:51" ht="15" customHeight="1">
      <c r="A15" s="137" t="s">
        <v>166</v>
      </c>
      <c r="B15" s="77"/>
      <c r="C15" s="128" t="s">
        <v>214</v>
      </c>
      <c r="D15" s="129"/>
      <c r="E15" s="87" t="s">
        <v>215</v>
      </c>
      <c r="F15" s="88"/>
      <c r="G15" s="134"/>
      <c r="H15" s="134"/>
      <c r="I15" s="134"/>
      <c r="J15" s="134"/>
      <c r="K15" s="134"/>
      <c r="L15" s="134"/>
      <c r="M15" s="134"/>
      <c r="N15" s="134"/>
      <c r="O15" s="134"/>
      <c r="P15" s="107" t="s">
        <v>72</v>
      </c>
      <c r="Q15" s="108"/>
      <c r="R15" s="85" t="s">
        <v>218</v>
      </c>
      <c r="S15" s="85"/>
      <c r="T15" s="85"/>
      <c r="U15" s="85"/>
      <c r="V15" s="49" t="s">
        <v>73</v>
      </c>
      <c r="W15" s="84" t="s">
        <v>219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57" t="s">
        <v>193</v>
      </c>
      <c r="AL15" s="192" t="s">
        <v>220</v>
      </c>
      <c r="AM15" s="192"/>
      <c r="AN15" s="192"/>
      <c r="AO15" s="192"/>
      <c r="AP15" s="192"/>
      <c r="AQ15" s="192"/>
      <c r="AR15" s="192"/>
      <c r="AS15" s="58" t="s">
        <v>194</v>
      </c>
      <c r="AT15" s="261">
        <v>71</v>
      </c>
    </row>
    <row r="16" spans="1:51" ht="18" customHeight="1">
      <c r="A16" s="76"/>
      <c r="B16" s="77"/>
      <c r="C16" s="130" t="s">
        <v>216</v>
      </c>
      <c r="D16" s="131"/>
      <c r="E16" s="132" t="s">
        <v>217</v>
      </c>
      <c r="F16" s="133"/>
      <c r="G16" s="134"/>
      <c r="H16" s="134"/>
      <c r="I16" s="134"/>
      <c r="J16" s="134"/>
      <c r="K16" s="134"/>
      <c r="L16" s="134"/>
      <c r="M16" s="134"/>
      <c r="N16" s="134"/>
      <c r="O16" s="134"/>
      <c r="P16" s="193" t="s">
        <v>223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206"/>
      <c r="AK16" s="195" t="s">
        <v>221</v>
      </c>
      <c r="AL16" s="145"/>
      <c r="AM16" s="145"/>
      <c r="AN16" s="145"/>
      <c r="AO16" s="59" t="s">
        <v>195</v>
      </c>
      <c r="AP16" s="145" t="s">
        <v>222</v>
      </c>
      <c r="AQ16" s="145"/>
      <c r="AR16" s="145"/>
      <c r="AS16" s="146"/>
      <c r="AT16" s="261"/>
    </row>
    <row r="17" spans="1:46">
      <c r="A17" s="76" t="s">
        <v>6</v>
      </c>
      <c r="B17" s="77"/>
      <c r="C17" s="152" t="str">
        <f>IF(P16="","",P16)</f>
        <v>千葉県富津市小久保２８２４－１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76"/>
      <c r="B18" s="77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76" t="s">
        <v>7</v>
      </c>
      <c r="B19" s="77"/>
      <c r="C19" s="152" t="str">
        <f>IF(AL15="","",AL15&amp;"-"&amp;AK16&amp;"-"&amp;AP16)</f>
        <v>0439-65-1675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76"/>
      <c r="B20" s="77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76" t="s">
        <v>153</v>
      </c>
      <c r="B21" s="77"/>
      <c r="C21" s="95" t="s">
        <v>224</v>
      </c>
      <c r="D21" s="96"/>
      <c r="E21" s="96">
        <v>1124</v>
      </c>
      <c r="F21" s="96"/>
      <c r="G21" s="96">
        <v>8067</v>
      </c>
      <c r="H21" s="96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78"/>
      <c r="B22" s="79"/>
      <c r="C22" s="97"/>
      <c r="D22" s="98"/>
      <c r="E22" s="98"/>
      <c r="F22" s="98"/>
      <c r="G22" s="98"/>
      <c r="H22" s="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38" t="s">
        <v>198</v>
      </c>
      <c r="B23" s="144" t="s">
        <v>154</v>
      </c>
      <c r="C23" s="153" t="s">
        <v>173</v>
      </c>
      <c r="D23" s="154"/>
      <c r="E23" s="155" t="s">
        <v>174</v>
      </c>
      <c r="F23" s="156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53" t="s">
        <v>167</v>
      </c>
      <c r="Q23" s="144"/>
      <c r="R23" s="144"/>
      <c r="S23" s="144"/>
      <c r="T23" s="25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77"/>
      <c r="C24" s="179" t="s">
        <v>171</v>
      </c>
      <c r="D24" s="180"/>
      <c r="E24" s="181" t="s">
        <v>172</v>
      </c>
      <c r="F24" s="182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55"/>
      <c r="U24" s="1"/>
      <c r="V24" s="1"/>
      <c r="W24" s="1"/>
      <c r="X24" s="1"/>
      <c r="Y24" s="141" t="s">
        <v>168</v>
      </c>
      <c r="Z24" s="142"/>
      <c r="AA24" s="142"/>
      <c r="AB24" s="142"/>
      <c r="AC24" s="142"/>
      <c r="AD24" s="142"/>
      <c r="AE24" s="142"/>
      <c r="AF24" s="142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51" t="s">
        <v>273</v>
      </c>
      <c r="C25" s="128" t="s">
        <v>226</v>
      </c>
      <c r="D25" s="129"/>
      <c r="E25" s="87" t="s">
        <v>228</v>
      </c>
      <c r="F25" s="88"/>
      <c r="G25" s="117">
        <v>6</v>
      </c>
      <c r="H25" s="119"/>
      <c r="I25" s="123" t="s">
        <v>230</v>
      </c>
      <c r="J25" s="118"/>
      <c r="K25" s="118"/>
      <c r="L25" s="119"/>
      <c r="M25" s="117">
        <v>516820743</v>
      </c>
      <c r="N25" s="118"/>
      <c r="O25" s="119"/>
      <c r="P25" s="117">
        <v>144</v>
      </c>
      <c r="Q25" s="118"/>
      <c r="R25" s="118"/>
      <c r="S25" s="118"/>
      <c r="T25" s="168"/>
      <c r="U25" s="1"/>
      <c r="V25" s="1"/>
      <c r="W25" s="1"/>
      <c r="X25" s="1"/>
      <c r="Y25" s="111">
        <v>13</v>
      </c>
      <c r="Z25" s="112"/>
      <c r="AA25" s="112"/>
      <c r="AB25" s="112"/>
      <c r="AC25" s="112"/>
      <c r="AD25" s="112"/>
      <c r="AE25" s="112"/>
      <c r="AF25" s="112"/>
      <c r="AG25" s="1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5"/>
      <c r="C26" s="130" t="s">
        <v>227</v>
      </c>
      <c r="D26" s="131"/>
      <c r="E26" s="132" t="s">
        <v>229</v>
      </c>
      <c r="F26" s="133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69"/>
      <c r="U26" s="1"/>
      <c r="V26" s="1"/>
      <c r="W26" s="1"/>
      <c r="X26" s="1"/>
      <c r="Y26" s="114"/>
      <c r="Z26" s="115"/>
      <c r="AA26" s="115"/>
      <c r="AB26" s="115"/>
      <c r="AC26" s="115"/>
      <c r="AD26" s="115"/>
      <c r="AE26" s="115"/>
      <c r="AF26" s="115"/>
      <c r="AG26" s="1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4">
        <v>2</v>
      </c>
      <c r="C27" s="128" t="s">
        <v>232</v>
      </c>
      <c r="D27" s="129"/>
      <c r="E27" s="87" t="s">
        <v>234</v>
      </c>
      <c r="F27" s="88"/>
      <c r="G27" s="117">
        <v>6</v>
      </c>
      <c r="H27" s="119"/>
      <c r="I27" s="123" t="s">
        <v>230</v>
      </c>
      <c r="J27" s="118"/>
      <c r="K27" s="118"/>
      <c r="L27" s="119"/>
      <c r="M27" s="117">
        <v>519873553</v>
      </c>
      <c r="N27" s="118"/>
      <c r="O27" s="119"/>
      <c r="P27" s="117">
        <v>142</v>
      </c>
      <c r="Q27" s="118"/>
      <c r="R27" s="118"/>
      <c r="S27" s="118"/>
      <c r="T27" s="1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5"/>
      <c r="C28" s="130" t="s">
        <v>233</v>
      </c>
      <c r="D28" s="131"/>
      <c r="E28" s="132" t="s">
        <v>235</v>
      </c>
      <c r="F28" s="133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4">
        <v>3</v>
      </c>
      <c r="C29" s="128" t="s">
        <v>236</v>
      </c>
      <c r="D29" s="129"/>
      <c r="E29" s="87" t="s">
        <v>272</v>
      </c>
      <c r="F29" s="88"/>
      <c r="G29" s="117">
        <v>6</v>
      </c>
      <c r="H29" s="119"/>
      <c r="I29" s="123" t="s">
        <v>230</v>
      </c>
      <c r="J29" s="118"/>
      <c r="K29" s="118"/>
      <c r="L29" s="119"/>
      <c r="M29" s="117">
        <v>520595727</v>
      </c>
      <c r="N29" s="118"/>
      <c r="O29" s="119"/>
      <c r="P29" s="117">
        <v>138</v>
      </c>
      <c r="Q29" s="118"/>
      <c r="R29" s="118"/>
      <c r="S29" s="118"/>
      <c r="T29" s="1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5"/>
      <c r="C30" s="130" t="s">
        <v>237</v>
      </c>
      <c r="D30" s="131"/>
      <c r="E30" s="132" t="s">
        <v>238</v>
      </c>
      <c r="F30" s="133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4">
        <v>4</v>
      </c>
      <c r="C31" s="128" t="s">
        <v>239</v>
      </c>
      <c r="D31" s="129"/>
      <c r="E31" s="87" t="s">
        <v>241</v>
      </c>
      <c r="F31" s="88"/>
      <c r="G31" s="117">
        <v>4</v>
      </c>
      <c r="H31" s="119"/>
      <c r="I31" s="123" t="s">
        <v>230</v>
      </c>
      <c r="J31" s="118"/>
      <c r="K31" s="118"/>
      <c r="L31" s="119"/>
      <c r="M31" s="117">
        <v>518767273</v>
      </c>
      <c r="N31" s="118"/>
      <c r="O31" s="119"/>
      <c r="P31" s="117">
        <v>121</v>
      </c>
      <c r="Q31" s="118"/>
      <c r="R31" s="118"/>
      <c r="S31" s="118"/>
      <c r="T31" s="1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5"/>
      <c r="C32" s="130" t="s">
        <v>240</v>
      </c>
      <c r="D32" s="131"/>
      <c r="E32" s="132" t="s">
        <v>242</v>
      </c>
      <c r="F32" s="133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69"/>
      <c r="U32" s="1"/>
      <c r="V32" s="1"/>
      <c r="W32" s="1"/>
      <c r="X32" s="1"/>
      <c r="Y32" s="141" t="s">
        <v>197</v>
      </c>
      <c r="Z32" s="142"/>
      <c r="AA32" s="142"/>
      <c r="AB32" s="142"/>
      <c r="AC32" s="142"/>
      <c r="AD32" s="142"/>
      <c r="AE32" s="142"/>
      <c r="AF32" s="142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4">
        <v>5</v>
      </c>
      <c r="C33" s="128" t="s">
        <v>243</v>
      </c>
      <c r="D33" s="129"/>
      <c r="E33" s="87" t="s">
        <v>244</v>
      </c>
      <c r="F33" s="88"/>
      <c r="G33" s="117">
        <v>5</v>
      </c>
      <c r="H33" s="119"/>
      <c r="I33" s="123" t="s">
        <v>231</v>
      </c>
      <c r="J33" s="118"/>
      <c r="K33" s="118"/>
      <c r="L33" s="119"/>
      <c r="M33" s="117">
        <v>520703894</v>
      </c>
      <c r="N33" s="118"/>
      <c r="O33" s="119"/>
      <c r="P33" s="117">
        <v>143</v>
      </c>
      <c r="Q33" s="118"/>
      <c r="R33" s="118"/>
      <c r="S33" s="118"/>
      <c r="T33" s="168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5"/>
      <c r="C34" s="130" t="s">
        <v>245</v>
      </c>
      <c r="D34" s="131"/>
      <c r="E34" s="132" t="s">
        <v>246</v>
      </c>
      <c r="F34" s="133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69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4">
        <v>6</v>
      </c>
      <c r="C35" s="128" t="s">
        <v>247</v>
      </c>
      <c r="D35" s="129"/>
      <c r="E35" s="87" t="s">
        <v>248</v>
      </c>
      <c r="F35" s="88"/>
      <c r="G35" s="117">
        <v>5</v>
      </c>
      <c r="H35" s="119"/>
      <c r="I35" s="123" t="s">
        <v>231</v>
      </c>
      <c r="J35" s="118"/>
      <c r="K35" s="118"/>
      <c r="L35" s="119"/>
      <c r="M35" s="117">
        <v>520703900</v>
      </c>
      <c r="N35" s="118"/>
      <c r="O35" s="119"/>
      <c r="P35" s="117">
        <v>133</v>
      </c>
      <c r="Q35" s="118"/>
      <c r="R35" s="118"/>
      <c r="S35" s="118"/>
      <c r="T35" s="1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5"/>
      <c r="C36" s="130" t="s">
        <v>249</v>
      </c>
      <c r="D36" s="131"/>
      <c r="E36" s="132" t="s">
        <v>250</v>
      </c>
      <c r="F36" s="133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4">
        <v>7</v>
      </c>
      <c r="C37" s="128" t="s">
        <v>243</v>
      </c>
      <c r="D37" s="129"/>
      <c r="E37" s="87" t="s">
        <v>252</v>
      </c>
      <c r="F37" s="88"/>
      <c r="G37" s="117">
        <v>2</v>
      </c>
      <c r="H37" s="119"/>
      <c r="I37" s="123" t="s">
        <v>231</v>
      </c>
      <c r="J37" s="118"/>
      <c r="K37" s="118"/>
      <c r="L37" s="119"/>
      <c r="M37" s="117">
        <v>520688641</v>
      </c>
      <c r="N37" s="118"/>
      <c r="O37" s="119"/>
      <c r="P37" s="117">
        <v>120</v>
      </c>
      <c r="Q37" s="118"/>
      <c r="R37" s="118"/>
      <c r="S37" s="118"/>
      <c r="T37" s="1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5"/>
      <c r="C38" s="130" t="s">
        <v>251</v>
      </c>
      <c r="D38" s="131"/>
      <c r="E38" s="132" t="s">
        <v>253</v>
      </c>
      <c r="F38" s="133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4">
        <v>8</v>
      </c>
      <c r="C39" s="128" t="s">
        <v>226</v>
      </c>
      <c r="D39" s="129"/>
      <c r="E39" s="87" t="s">
        <v>254</v>
      </c>
      <c r="F39" s="88"/>
      <c r="G39" s="117">
        <v>3</v>
      </c>
      <c r="H39" s="119"/>
      <c r="I39" s="123" t="s">
        <v>230</v>
      </c>
      <c r="J39" s="118"/>
      <c r="K39" s="118"/>
      <c r="L39" s="119"/>
      <c r="M39" s="117">
        <v>521296388</v>
      </c>
      <c r="N39" s="118"/>
      <c r="O39" s="119"/>
      <c r="P39" s="117">
        <v>133</v>
      </c>
      <c r="Q39" s="118"/>
      <c r="R39" s="118"/>
      <c r="S39" s="118"/>
      <c r="T39" s="1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5"/>
      <c r="C40" s="130" t="s">
        <v>227</v>
      </c>
      <c r="D40" s="131"/>
      <c r="E40" s="132" t="s">
        <v>258</v>
      </c>
      <c r="F40" s="133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4">
        <v>9</v>
      </c>
      <c r="C41" s="128" t="s">
        <v>255</v>
      </c>
      <c r="D41" s="129"/>
      <c r="E41" s="87" t="s">
        <v>257</v>
      </c>
      <c r="F41" s="88"/>
      <c r="G41" s="117">
        <v>3</v>
      </c>
      <c r="H41" s="119"/>
      <c r="I41" s="123" t="s">
        <v>230</v>
      </c>
      <c r="J41" s="118"/>
      <c r="K41" s="118"/>
      <c r="L41" s="119"/>
      <c r="M41" s="117">
        <v>521296371</v>
      </c>
      <c r="N41" s="118"/>
      <c r="O41" s="119"/>
      <c r="P41" s="117">
        <v>133</v>
      </c>
      <c r="Q41" s="118"/>
      <c r="R41" s="118"/>
      <c r="S41" s="118"/>
      <c r="T41" s="1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5"/>
      <c r="C42" s="130" t="s">
        <v>256</v>
      </c>
      <c r="D42" s="131"/>
      <c r="E42" s="132" t="s">
        <v>259</v>
      </c>
      <c r="F42" s="133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4"/>
      <c r="C43" s="135"/>
      <c r="D43" s="129"/>
      <c r="E43" s="129"/>
      <c r="F43" s="88"/>
      <c r="G43" s="117"/>
      <c r="H43" s="119"/>
      <c r="I43" s="117"/>
      <c r="J43" s="118"/>
      <c r="K43" s="118"/>
      <c r="L43" s="119"/>
      <c r="M43" s="117"/>
      <c r="N43" s="118"/>
      <c r="O43" s="119"/>
      <c r="P43" s="117"/>
      <c r="Q43" s="118"/>
      <c r="R43" s="118"/>
      <c r="S43" s="118"/>
      <c r="T43" s="1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5"/>
      <c r="C44" s="136"/>
      <c r="D44" s="131"/>
      <c r="E44" s="131"/>
      <c r="F44" s="133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4"/>
      <c r="C45" s="135"/>
      <c r="D45" s="129"/>
      <c r="E45" s="129"/>
      <c r="F45" s="88"/>
      <c r="G45" s="117"/>
      <c r="H45" s="119"/>
      <c r="I45" s="117"/>
      <c r="J45" s="118"/>
      <c r="K45" s="118"/>
      <c r="L45" s="119"/>
      <c r="M45" s="117"/>
      <c r="N45" s="118"/>
      <c r="O45" s="119"/>
      <c r="P45" s="117"/>
      <c r="Q45" s="118"/>
      <c r="R45" s="118"/>
      <c r="S45" s="118"/>
      <c r="T45" s="1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5"/>
      <c r="C46" s="136"/>
      <c r="D46" s="131"/>
      <c r="E46" s="131"/>
      <c r="F46" s="133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4"/>
      <c r="C47" s="135"/>
      <c r="D47" s="129"/>
      <c r="E47" s="129"/>
      <c r="F47" s="88"/>
      <c r="G47" s="117"/>
      <c r="H47" s="119"/>
      <c r="I47" s="117"/>
      <c r="J47" s="118"/>
      <c r="K47" s="118"/>
      <c r="L47" s="119"/>
      <c r="M47" s="117"/>
      <c r="N47" s="118"/>
      <c r="O47" s="119"/>
      <c r="P47" s="117"/>
      <c r="Q47" s="118"/>
      <c r="R47" s="118"/>
      <c r="S47" s="118"/>
      <c r="T47" s="1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3"/>
      <c r="B48" s="164"/>
      <c r="C48" s="165"/>
      <c r="D48" s="166"/>
      <c r="E48" s="166"/>
      <c r="F48" s="167"/>
      <c r="G48" s="170"/>
      <c r="H48" s="171"/>
      <c r="I48" s="170"/>
      <c r="J48" s="172"/>
      <c r="K48" s="172"/>
      <c r="L48" s="171"/>
      <c r="M48" s="170"/>
      <c r="N48" s="172"/>
      <c r="O48" s="171"/>
      <c r="P48" s="170"/>
      <c r="Q48" s="172"/>
      <c r="R48" s="172"/>
      <c r="S48" s="172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5">
        <v>13</v>
      </c>
      <c r="B49" s="231"/>
      <c r="C49" s="233"/>
      <c r="D49" s="234"/>
      <c r="E49" s="234"/>
      <c r="F49" s="235"/>
      <c r="G49" s="157"/>
      <c r="H49" s="158"/>
      <c r="I49" s="157"/>
      <c r="J49" s="161"/>
      <c r="K49" s="161"/>
      <c r="L49" s="158"/>
      <c r="M49" s="157"/>
      <c r="N49" s="161"/>
      <c r="O49" s="158"/>
      <c r="P49" s="157"/>
      <c r="Q49" s="161"/>
      <c r="R49" s="161"/>
      <c r="S49" s="161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46"/>
      <c r="C50" s="247"/>
      <c r="D50" s="248"/>
      <c r="E50" s="248"/>
      <c r="F50" s="249"/>
      <c r="G50" s="159"/>
      <c r="H50" s="160"/>
      <c r="I50" s="159"/>
      <c r="J50" s="162"/>
      <c r="K50" s="162"/>
      <c r="L50" s="160"/>
      <c r="M50" s="159"/>
      <c r="N50" s="162"/>
      <c r="O50" s="160"/>
      <c r="P50" s="159"/>
      <c r="Q50" s="162"/>
      <c r="R50" s="162"/>
      <c r="S50" s="162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31"/>
      <c r="C51" s="233"/>
      <c r="D51" s="234"/>
      <c r="E51" s="234"/>
      <c r="F51" s="235"/>
      <c r="G51" s="157"/>
      <c r="H51" s="158"/>
      <c r="I51" s="157"/>
      <c r="J51" s="161"/>
      <c r="K51" s="161"/>
      <c r="L51" s="158"/>
      <c r="M51" s="157"/>
      <c r="N51" s="161"/>
      <c r="O51" s="158"/>
      <c r="P51" s="157"/>
      <c r="Q51" s="161"/>
      <c r="R51" s="161"/>
      <c r="S51" s="161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2"/>
      <c r="C52" s="236"/>
      <c r="D52" s="237"/>
      <c r="E52" s="237"/>
      <c r="F52" s="238"/>
      <c r="G52" s="239"/>
      <c r="H52" s="240"/>
      <c r="I52" s="239"/>
      <c r="J52" s="241"/>
      <c r="K52" s="241"/>
      <c r="L52" s="240"/>
      <c r="M52" s="239"/>
      <c r="N52" s="241"/>
      <c r="O52" s="240"/>
      <c r="P52" s="239"/>
      <c r="Q52" s="241"/>
      <c r="R52" s="241"/>
      <c r="S52" s="241"/>
      <c r="T52" s="24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3" t="s">
        <v>170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2"/>
      <c r="V54" s="256" t="s">
        <v>188</v>
      </c>
      <c r="W54" s="257"/>
      <c r="X54" s="257"/>
      <c r="Y54" s="257"/>
      <c r="Z54" s="257"/>
      <c r="AA54" s="257"/>
      <c r="AB54" s="257"/>
      <c r="AC54" s="257"/>
      <c r="AD54" s="257"/>
      <c r="AE54" s="257"/>
      <c r="AF54" s="258"/>
      <c r="AG54" s="259"/>
      <c r="AH54" s="259"/>
      <c r="AI54" s="259"/>
      <c r="AJ54" s="25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225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2"/>
      <c r="V55" s="250">
        <f>LEN(A55)</f>
        <v>26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P16:AJ16"/>
    <mergeCell ref="P23:T24"/>
    <mergeCell ref="V54:AF54"/>
    <mergeCell ref="AG54:AJ54"/>
    <mergeCell ref="P27:T28"/>
    <mergeCell ref="P29:T3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L11:AR11"/>
    <mergeCell ref="M49:O50"/>
    <mergeCell ref="P49:T50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A2:B2"/>
    <mergeCell ref="C2:I2"/>
    <mergeCell ref="A3:B3"/>
    <mergeCell ref="C3:I3"/>
    <mergeCell ref="B45:B46"/>
    <mergeCell ref="C45:D45"/>
    <mergeCell ref="E45:F45"/>
    <mergeCell ref="C46:D46"/>
    <mergeCell ref="E46:F46"/>
    <mergeCell ref="A45:A46"/>
    <mergeCell ref="P12:AJ12"/>
    <mergeCell ref="G7:I8"/>
    <mergeCell ref="M9:O10"/>
    <mergeCell ref="R7:U7"/>
    <mergeCell ref="C6:D6"/>
    <mergeCell ref="E6:F6"/>
    <mergeCell ref="C7:D7"/>
    <mergeCell ref="E7:F7"/>
    <mergeCell ref="G6:I6"/>
    <mergeCell ref="P6:AJ6"/>
    <mergeCell ref="AL9:AR9"/>
    <mergeCell ref="P10:AJ10"/>
    <mergeCell ref="AK10:AN10"/>
    <mergeCell ref="AK6:AS6"/>
    <mergeCell ref="C8:D8"/>
    <mergeCell ref="E8:F8"/>
    <mergeCell ref="C9:D9"/>
    <mergeCell ref="AE3:AS3"/>
    <mergeCell ref="P35:T36"/>
    <mergeCell ref="P37:T38"/>
    <mergeCell ref="AL13:AR13"/>
    <mergeCell ref="P14:AJ14"/>
    <mergeCell ref="AK14:AN14"/>
    <mergeCell ref="AP14:AS14"/>
    <mergeCell ref="R13:U13"/>
    <mergeCell ref="P33:T34"/>
    <mergeCell ref="AP12:AS12"/>
    <mergeCell ref="P25:T26"/>
    <mergeCell ref="W13:AJ13"/>
    <mergeCell ref="P4:AS4"/>
    <mergeCell ref="P5:AD5"/>
    <mergeCell ref="AE5:AS5"/>
    <mergeCell ref="AL7:AR7"/>
    <mergeCell ref="P8:AJ8"/>
    <mergeCell ref="AK8:AN8"/>
    <mergeCell ref="AP8:AS8"/>
    <mergeCell ref="AK12:AN12"/>
    <mergeCell ref="E9:F9"/>
    <mergeCell ref="C10:D10"/>
    <mergeCell ref="E10:F10"/>
    <mergeCell ref="C11:D11"/>
    <mergeCell ref="E11:F11"/>
    <mergeCell ref="C12:D12"/>
    <mergeCell ref="E12:F12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47:T48"/>
    <mergeCell ref="P31:T32"/>
    <mergeCell ref="P39:T40"/>
    <mergeCell ref="P41:T42"/>
    <mergeCell ref="G47:H48"/>
    <mergeCell ref="I47:L48"/>
    <mergeCell ref="M47:O48"/>
    <mergeCell ref="G37:H38"/>
    <mergeCell ref="I37:L38"/>
    <mergeCell ref="P43:T44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C37:D37"/>
    <mergeCell ref="E37:F37"/>
    <mergeCell ref="E32:F32"/>
    <mergeCell ref="E33:F33"/>
    <mergeCell ref="C34:D34"/>
    <mergeCell ref="C36:D36"/>
    <mergeCell ref="E36:F36"/>
    <mergeCell ref="C23:D23"/>
    <mergeCell ref="E23:F23"/>
    <mergeCell ref="C26:D26"/>
    <mergeCell ref="E26:F26"/>
    <mergeCell ref="C28:D28"/>
    <mergeCell ref="E28:F28"/>
    <mergeCell ref="C33:D33"/>
    <mergeCell ref="C35:D35"/>
    <mergeCell ref="E35:F35"/>
    <mergeCell ref="C19:O20"/>
    <mergeCell ref="G23:H24"/>
    <mergeCell ref="I23:L24"/>
    <mergeCell ref="M23:O24"/>
    <mergeCell ref="M27:O28"/>
    <mergeCell ref="I29:L30"/>
    <mergeCell ref="M29:O30"/>
    <mergeCell ref="M25:O26"/>
    <mergeCell ref="A27:A28"/>
    <mergeCell ref="B27:B28"/>
    <mergeCell ref="G27:H28"/>
    <mergeCell ref="I27:L28"/>
    <mergeCell ref="C27:D27"/>
    <mergeCell ref="E27:F27"/>
    <mergeCell ref="J4:O4"/>
    <mergeCell ref="J5:O5"/>
    <mergeCell ref="M6:O6"/>
    <mergeCell ref="M7:O8"/>
    <mergeCell ref="B25:B26"/>
    <mergeCell ref="A25:A26"/>
    <mergeCell ref="G25:H26"/>
    <mergeCell ref="I25:L26"/>
    <mergeCell ref="C17:O18"/>
    <mergeCell ref="C13:D13"/>
    <mergeCell ref="A29:A30"/>
    <mergeCell ref="B29:B30"/>
    <mergeCell ref="C29:D29"/>
    <mergeCell ref="E29:F29"/>
    <mergeCell ref="C30:D30"/>
    <mergeCell ref="E30:F30"/>
    <mergeCell ref="B23:B24"/>
    <mergeCell ref="M33:O34"/>
    <mergeCell ref="E16:F16"/>
    <mergeCell ref="C14:D14"/>
    <mergeCell ref="AP10:AS10"/>
    <mergeCell ref="R9:U9"/>
    <mergeCell ref="W9:AJ9"/>
    <mergeCell ref="E14:F14"/>
    <mergeCell ref="R15:U15"/>
    <mergeCell ref="G9:I10"/>
    <mergeCell ref="A17:B18"/>
    <mergeCell ref="A19:B20"/>
    <mergeCell ref="Y24:AG24"/>
    <mergeCell ref="A35:A36"/>
    <mergeCell ref="B35:B36"/>
    <mergeCell ref="G35:H36"/>
    <mergeCell ref="I35:L36"/>
    <mergeCell ref="M35:O36"/>
    <mergeCell ref="A33:A34"/>
    <mergeCell ref="B33:B34"/>
    <mergeCell ref="A31:A32"/>
    <mergeCell ref="B31:B32"/>
    <mergeCell ref="G31:H32"/>
    <mergeCell ref="G29:H30"/>
    <mergeCell ref="A11:B12"/>
    <mergeCell ref="A13:B14"/>
    <mergeCell ref="A23:A24"/>
    <mergeCell ref="G15:O16"/>
    <mergeCell ref="J11:L12"/>
    <mergeCell ref="M11:O12"/>
    <mergeCell ref="A15:B16"/>
    <mergeCell ref="C40:D40"/>
    <mergeCell ref="E40:F40"/>
    <mergeCell ref="C39:D39"/>
    <mergeCell ref="E39:F39"/>
    <mergeCell ref="A37:A38"/>
    <mergeCell ref="B37:B38"/>
    <mergeCell ref="C38:D38"/>
    <mergeCell ref="E38:F38"/>
    <mergeCell ref="A39:A40"/>
    <mergeCell ref="A43:A44"/>
    <mergeCell ref="B43:B44"/>
    <mergeCell ref="C43:D43"/>
    <mergeCell ref="E43:F43"/>
    <mergeCell ref="C44:D44"/>
    <mergeCell ref="E44:F44"/>
    <mergeCell ref="E42:F42"/>
    <mergeCell ref="G21:H22"/>
    <mergeCell ref="G11:I12"/>
    <mergeCell ref="G13:O14"/>
    <mergeCell ref="G43:H44"/>
    <mergeCell ref="M43:O44"/>
    <mergeCell ref="G33:H34"/>
    <mergeCell ref="I33:L34"/>
    <mergeCell ref="E34:F34"/>
    <mergeCell ref="B39:B40"/>
    <mergeCell ref="G39:H40"/>
    <mergeCell ref="I39:L40"/>
    <mergeCell ref="I43:L44"/>
    <mergeCell ref="A41:A42"/>
    <mergeCell ref="B41:B42"/>
    <mergeCell ref="G41:H42"/>
    <mergeCell ref="C41:D41"/>
    <mergeCell ref="E41:F41"/>
    <mergeCell ref="C42:D42"/>
    <mergeCell ref="J7:L8"/>
    <mergeCell ref="Y25:AG26"/>
    <mergeCell ref="M41:O42"/>
    <mergeCell ref="I41:L42"/>
    <mergeCell ref="M37:O38"/>
    <mergeCell ref="M39:O40"/>
    <mergeCell ref="I31:L32"/>
    <mergeCell ref="M31:O32"/>
    <mergeCell ref="P15:Q15"/>
    <mergeCell ref="J9:L10"/>
    <mergeCell ref="A6:B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A21:B22"/>
    <mergeCell ref="A4:B4"/>
    <mergeCell ref="A5:B5"/>
    <mergeCell ref="W7:AJ7"/>
    <mergeCell ref="R11:U11"/>
    <mergeCell ref="W11:AJ11"/>
    <mergeCell ref="E13:F13"/>
    <mergeCell ref="C4:I4"/>
    <mergeCell ref="C5:I5"/>
    <mergeCell ref="A9:B10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5" t="s">
        <v>0</v>
      </c>
      <c r="B2" s="265"/>
      <c r="C2" s="263" t="str">
        <f ca="1">IF(入力!C3="","",入力!C3)</f>
        <v>大貫ジュニアバレーボールクラブ</v>
      </c>
      <c r="D2" s="263"/>
      <c r="E2" s="263"/>
      <c r="F2" s="263"/>
      <c r="G2" s="263"/>
      <c r="H2" s="263"/>
      <c r="I2" s="263"/>
      <c r="J2" s="265" t="str">
        <f ca="1"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3"/>
      <c r="D3" s="263"/>
      <c r="E3" s="263"/>
      <c r="F3" s="263"/>
      <c r="G3" s="263"/>
      <c r="H3" s="263"/>
      <c r="I3" s="263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6">
        <f ca="1">IF(入力!C4="","",IF(入力!C5="",入力!C4,入力!C4&amp;"　　"&amp;入力!C5))</f>
        <v>431165347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5" t="s">
        <v>1</v>
      </c>
      <c r="B6" s="265"/>
      <c r="C6" s="273" t="str">
        <f ca="1">IF(入力!C8="","",入力!C8&amp;"　"&amp;入力!E8)</f>
        <v>末　祐樹</v>
      </c>
      <c r="D6" s="274"/>
      <c r="E6" s="274"/>
      <c r="F6" s="27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80"/>
      <c r="D7" s="281"/>
      <c r="E7" s="281"/>
      <c r="F7" s="281"/>
      <c r="G7" s="264">
        <f ca="1">IF(入力!G7="","",入力!G7)</f>
        <v>514787551</v>
      </c>
      <c r="H7" s="264"/>
      <c r="I7" s="264"/>
      <c r="J7" s="264">
        <f ca="1">IF(入力!J7="","",入力!J7)</f>
        <v>291137</v>
      </c>
      <c r="K7" s="264"/>
      <c r="L7" s="264"/>
      <c r="M7" s="264" t="str">
        <f ca="1">IF(入力!M7="","",入力!M7)</f>
        <v>１２K１１４６４</v>
      </c>
      <c r="N7" s="264"/>
      <c r="O7" s="264"/>
    </row>
    <row r="8" spans="1:15" ht="13.5" customHeight="1">
      <c r="A8" s="265"/>
      <c r="B8" s="265"/>
      <c r="C8" s="275"/>
      <c r="D8" s="276"/>
      <c r="E8" s="276"/>
      <c r="F8" s="276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5" t="s">
        <v>2</v>
      </c>
      <c r="B9" s="265"/>
      <c r="C9" s="273" t="str">
        <f ca="1">IF(入力!C10="","",入力!C10&amp;"　"&amp;入力!E10)</f>
        <v>平　一晶</v>
      </c>
      <c r="D9" s="274"/>
      <c r="E9" s="274"/>
      <c r="F9" s="274"/>
      <c r="G9" s="264">
        <f ca="1">IF(入力!G9="","",入力!G9)</f>
        <v>514795775</v>
      </c>
      <c r="H9" s="264"/>
      <c r="I9" s="264"/>
      <c r="J9" s="264" t="str">
        <f ca="1">IF(入力!J9="","",入力!J9)</f>
        <v/>
      </c>
      <c r="K9" s="264"/>
      <c r="L9" s="264"/>
      <c r="M9" s="264" t="str">
        <f ca="1">IF(入力!M9="","",入力!M9)</f>
        <v/>
      </c>
      <c r="N9" s="264"/>
      <c r="O9" s="264"/>
    </row>
    <row r="10" spans="1:15" ht="14.45" customHeight="1">
      <c r="A10" s="265"/>
      <c r="B10" s="265"/>
      <c r="C10" s="275"/>
      <c r="D10" s="276"/>
      <c r="E10" s="276"/>
      <c r="F10" s="276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5" t="s">
        <v>3</v>
      </c>
      <c r="B11" s="265"/>
      <c r="C11" s="273" t="str">
        <f ca="1">IF(入力!C12="","",入力!C12&amp;"　"&amp;入力!E12)</f>
        <v>渡辺　まさ子</v>
      </c>
      <c r="D11" s="274"/>
      <c r="E11" s="274"/>
      <c r="F11" s="274"/>
      <c r="G11" s="264">
        <f ca="1">IF(入力!G11="","",入力!G11)</f>
        <v>507237399</v>
      </c>
      <c r="H11" s="264"/>
      <c r="I11" s="264"/>
      <c r="J11" s="264">
        <f ca="1">IF(入力!J11="","",入力!J11)</f>
        <v>18474</v>
      </c>
      <c r="K11" s="264"/>
      <c r="L11" s="264"/>
      <c r="M11" s="264" t="str">
        <f ca="1">IF(入力!M11="","",入力!M11)</f>
        <v>１２K０３２２２</v>
      </c>
      <c r="N11" s="264"/>
      <c r="O11" s="264"/>
    </row>
    <row r="12" spans="1:15" ht="14.45" customHeight="1">
      <c r="A12" s="265"/>
      <c r="B12" s="265"/>
      <c r="C12" s="275"/>
      <c r="D12" s="276"/>
      <c r="E12" s="276"/>
      <c r="F12" s="276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5" t="s">
        <v>4</v>
      </c>
      <c r="B13" s="265"/>
      <c r="C13" s="273" t="str">
        <f ca="1">IF(入力!C14="","",入力!C14&amp;"　"&amp;入力!E14)</f>
        <v>白木　美智子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3" t="str">
        <f ca="1">IF(入力!C16="","",入力!C16&amp;"　"&amp;入力!E16)</f>
        <v>渡辺　まさ子</v>
      </c>
      <c r="D15" s="274"/>
      <c r="E15" s="274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5"/>
      <c r="D16" s="276"/>
      <c r="E16" s="276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5" t="s">
        <v>6</v>
      </c>
      <c r="B17" s="265"/>
      <c r="C17" s="263" t="str">
        <f ca="1">IF(入力!C17="","",入力!C17&amp;"　"&amp;入力!E17)</f>
        <v>千葉県富津市小久保２８２４－１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5"/>
      <c r="B18" s="265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5" t="s">
        <v>7</v>
      </c>
      <c r="B19" s="265"/>
      <c r="C19" s="263" t="str">
        <f ca="1">IF(入力!C19="","",入力!C19&amp;"　"&amp;入力!E19)</f>
        <v>0439-65-1675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5"/>
      <c r="B20" s="265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5" t="s">
        <v>8</v>
      </c>
      <c r="B21" s="265"/>
      <c r="C21" s="263" t="str">
        <f ca="1">IF(入力!C21="","",入力!C21&amp;"－"&amp;入力!E21&amp;"－"&amp;入力!G21)</f>
        <v>`090－1124－8067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5"/>
      <c r="B22" s="265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 ca="1">IF(入力!B25="","",入力!B25)</f>
        <v>①</v>
      </c>
      <c r="C25" s="273" t="str">
        <f ca="1">IF(入力!C26="","",入力!C26&amp;"　"&amp;入力!E26)</f>
        <v>内田　結唯</v>
      </c>
      <c r="D25" s="274"/>
      <c r="E25" s="274"/>
      <c r="F25" s="274"/>
      <c r="G25" s="265">
        <f ca="1">IF(入力!G25="","",入力!G25)</f>
        <v>6</v>
      </c>
      <c r="H25" s="265" t="str">
        <f ca="1">IF(入力!H25="","",入力!H25)</f>
        <v/>
      </c>
      <c r="I25" s="265" t="str">
        <f ca="1">IF(入力!I25="","",入力!I25)</f>
        <v>富津市立大貫小学校</v>
      </c>
      <c r="J25" s="265" t="str">
        <f ca="1">IF(入力!J25="","",入力!J25)</f>
        <v/>
      </c>
      <c r="K25" s="265" t="str">
        <f ca="1">IF(入力!K25="","",入力!K25)</f>
        <v/>
      </c>
      <c r="L25" s="265" t="str">
        <f ca="1">IF(入力!L25="","",入力!L25)</f>
        <v/>
      </c>
      <c r="M25" s="265">
        <f ca="1">IF(入力!M25="","",入力!M25)</f>
        <v>516820743</v>
      </c>
      <c r="N25" s="265" t="str">
        <f ca="1">IF(入力!N25="","",入力!N25)</f>
        <v/>
      </c>
      <c r="O25" s="265" t="str">
        <f ca="1">IF(入力!O25="","",入力!O25)</f>
        <v/>
      </c>
    </row>
    <row r="26" spans="1:15" ht="18" customHeight="1">
      <c r="A26" s="265"/>
      <c r="B26" s="265"/>
      <c r="C26" s="275"/>
      <c r="D26" s="276"/>
      <c r="E26" s="276"/>
      <c r="F26" s="276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 ca="1">IF(入力!B27="","",入力!B27)</f>
        <v>2</v>
      </c>
      <c r="C27" s="273" t="str">
        <f ca="1">IF(入力!C28="","",入力!C28&amp;"　"&amp;入力!E28)</f>
        <v>森　結衣香</v>
      </c>
      <c r="D27" s="274"/>
      <c r="E27" s="274"/>
      <c r="F27" s="274"/>
      <c r="G27" s="265">
        <f ca="1">IF(入力!G27="","",入力!G27)</f>
        <v>6</v>
      </c>
      <c r="H27" s="265" t="str">
        <f ca="1">IF(入力!H27="","",入力!H27)</f>
        <v/>
      </c>
      <c r="I27" s="265" t="str">
        <f ca="1">IF(入力!I27="","",入力!I27)</f>
        <v>富津市立大貫小学校</v>
      </c>
      <c r="J27" s="265" t="str">
        <f ca="1">IF(入力!J27="","",入力!J27)</f>
        <v/>
      </c>
      <c r="K27" s="265" t="str">
        <f ca="1">IF(入力!K27="","",入力!K27)</f>
        <v/>
      </c>
      <c r="L27" s="265" t="str">
        <f ca="1">IF(入力!L27="","",入力!L27)</f>
        <v/>
      </c>
      <c r="M27" s="265">
        <f ca="1">IF(入力!M27="","",入力!M27)</f>
        <v>519873553</v>
      </c>
      <c r="N27" s="265" t="str">
        <f ca="1">IF(入力!N27="","",入力!N27)</f>
        <v/>
      </c>
      <c r="O27" s="265" t="str">
        <f ca="1">IF(入力!O27="","",入力!O27)</f>
        <v/>
      </c>
    </row>
    <row r="28" spans="1:15" ht="18" customHeight="1">
      <c r="A28" s="265"/>
      <c r="B28" s="265"/>
      <c r="C28" s="275"/>
      <c r="D28" s="276"/>
      <c r="E28" s="276"/>
      <c r="F28" s="276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 ca="1">IF(入力!B29="","",入力!B29)</f>
        <v>3</v>
      </c>
      <c r="C29" s="273" t="str">
        <f ca="1">IF(入力!C30="","",入力!C30&amp;"　"&amp;入力!E30)</f>
        <v>富井　清良</v>
      </c>
      <c r="D29" s="274"/>
      <c r="E29" s="274"/>
      <c r="F29" s="274"/>
      <c r="G29" s="265">
        <f ca="1">IF(入力!G29="","",入力!G29)</f>
        <v>6</v>
      </c>
      <c r="H29" s="265" t="str">
        <f ca="1">IF(入力!H29="","",入力!H29)</f>
        <v/>
      </c>
      <c r="I29" s="265" t="str">
        <f ca="1">IF(入力!I29="","",入力!I29)</f>
        <v>富津市立大貫小学校</v>
      </c>
      <c r="J29" s="265" t="str">
        <f ca="1">IF(入力!J29="","",入力!J29)</f>
        <v/>
      </c>
      <c r="K29" s="265" t="str">
        <f ca="1">IF(入力!K29="","",入力!K29)</f>
        <v/>
      </c>
      <c r="L29" s="265" t="str">
        <f ca="1">IF(入力!L29="","",入力!L29)</f>
        <v/>
      </c>
      <c r="M29" s="265">
        <f ca="1">IF(入力!M29="","",入力!M29)</f>
        <v>520595727</v>
      </c>
      <c r="N29" s="265" t="str">
        <f ca="1">IF(入力!N29="","",入力!N29)</f>
        <v/>
      </c>
      <c r="O29" s="265" t="str">
        <f ca="1">IF(入力!O29="","",入力!O29)</f>
        <v/>
      </c>
    </row>
    <row r="30" spans="1:15" ht="18" customHeight="1">
      <c r="A30" s="265"/>
      <c r="B30" s="265"/>
      <c r="C30" s="275"/>
      <c r="D30" s="276"/>
      <c r="E30" s="276"/>
      <c r="F30" s="276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 ca="1">IF(入力!B31="","",入力!B31)</f>
        <v>4</v>
      </c>
      <c r="C31" s="273" t="str">
        <f ca="1">IF(入力!C32="","",入力!C32&amp;"　"&amp;入力!E32)</f>
        <v>白木　陽華</v>
      </c>
      <c r="D31" s="274"/>
      <c r="E31" s="274"/>
      <c r="F31" s="274"/>
      <c r="G31" s="265">
        <f ca="1">IF(入力!G31="","",入力!G31)</f>
        <v>4</v>
      </c>
      <c r="H31" s="265" t="str">
        <f ca="1">IF(入力!H31="","",入力!H31)</f>
        <v/>
      </c>
      <c r="I31" s="265" t="str">
        <f ca="1">IF(入力!I31="","",入力!I31)</f>
        <v>富津市立大貫小学校</v>
      </c>
      <c r="J31" s="265" t="str">
        <f ca="1">IF(入力!J31="","",入力!J31)</f>
        <v/>
      </c>
      <c r="K31" s="265" t="str">
        <f ca="1">IF(入力!K31="","",入力!K31)</f>
        <v/>
      </c>
      <c r="L31" s="265" t="str">
        <f ca="1">IF(入力!L31="","",入力!L31)</f>
        <v/>
      </c>
      <c r="M31" s="265">
        <f ca="1">IF(入力!M31="","",入力!M31)</f>
        <v>518767273</v>
      </c>
      <c r="N31" s="265" t="str">
        <f ca="1">IF(入力!N31="","",入力!N31)</f>
        <v/>
      </c>
      <c r="O31" s="265" t="str">
        <f ca="1">IF(入力!O31="","",入力!O31)</f>
        <v/>
      </c>
    </row>
    <row r="32" spans="1:15" ht="18" customHeight="1">
      <c r="A32" s="265"/>
      <c r="B32" s="265"/>
      <c r="C32" s="275"/>
      <c r="D32" s="276"/>
      <c r="E32" s="276"/>
      <c r="F32" s="276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 ca="1">IF(入力!B33="","",入力!B33)</f>
        <v>5</v>
      </c>
      <c r="C33" s="273" t="str">
        <f ca="1">IF(入力!C34="","",入力!C34&amp;"　"&amp;入力!E34)</f>
        <v>平野　寧音</v>
      </c>
      <c r="D33" s="274"/>
      <c r="E33" s="274"/>
      <c r="F33" s="274"/>
      <c r="G33" s="265">
        <f ca="1">IF(入力!G33="","",入力!G33)</f>
        <v>5</v>
      </c>
      <c r="H33" s="265" t="str">
        <f ca="1">IF(入力!H33="","",入力!H33)</f>
        <v/>
      </c>
      <c r="I33" s="265" t="str">
        <f ca="1">IF(入力!I33="","",入力!I33)</f>
        <v>富津市立吉野小学校</v>
      </c>
      <c r="J33" s="265" t="str">
        <f ca="1">IF(入力!J33="","",入力!J33)</f>
        <v/>
      </c>
      <c r="K33" s="265" t="str">
        <f ca="1">IF(入力!K33="","",入力!K33)</f>
        <v/>
      </c>
      <c r="L33" s="265" t="str">
        <f ca="1">IF(入力!L33="","",入力!L33)</f>
        <v/>
      </c>
      <c r="M33" s="265">
        <f ca="1">IF(入力!M33="","",入力!M33)</f>
        <v>520703894</v>
      </c>
      <c r="N33" s="265" t="str">
        <f ca="1">IF(入力!N33="","",入力!N33)</f>
        <v/>
      </c>
      <c r="O33" s="265" t="str">
        <f ca="1">IF(入力!O33="","",入力!O33)</f>
        <v/>
      </c>
    </row>
    <row r="34" spans="1:15" ht="18" customHeight="1">
      <c r="A34" s="265"/>
      <c r="B34" s="265"/>
      <c r="C34" s="275"/>
      <c r="D34" s="276"/>
      <c r="E34" s="276"/>
      <c r="F34" s="276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 ca="1">IF(入力!B35="","",入力!B35)</f>
        <v>6</v>
      </c>
      <c r="C35" s="273" t="str">
        <f ca="1">IF(入力!C36="","",入力!C36&amp;"　"&amp;入力!E36)</f>
        <v>高橋　愛菜</v>
      </c>
      <c r="D35" s="274"/>
      <c r="E35" s="274"/>
      <c r="F35" s="274"/>
      <c r="G35" s="265">
        <f ca="1">IF(入力!G35="","",入力!G35)</f>
        <v>5</v>
      </c>
      <c r="H35" s="265" t="str">
        <f ca="1">IF(入力!H35="","",入力!H35)</f>
        <v/>
      </c>
      <c r="I35" s="265" t="str">
        <f ca="1">IF(入力!I35="","",入力!I35)</f>
        <v>富津市立吉野小学校</v>
      </c>
      <c r="J35" s="265" t="str">
        <f ca="1">IF(入力!J35="","",入力!J35)</f>
        <v/>
      </c>
      <c r="K35" s="265" t="str">
        <f ca="1">IF(入力!K35="","",入力!K35)</f>
        <v/>
      </c>
      <c r="L35" s="265" t="str">
        <f ca="1">IF(入力!L35="","",入力!L35)</f>
        <v/>
      </c>
      <c r="M35" s="265">
        <f ca="1">IF(入力!M35="","",入力!M35)</f>
        <v>520703900</v>
      </c>
      <c r="N35" s="265" t="str">
        <f ca="1">IF(入力!N35="","",入力!N35)</f>
        <v/>
      </c>
      <c r="O35" s="265" t="str">
        <f ca="1">IF(入力!O35="","",入力!O35)</f>
        <v/>
      </c>
    </row>
    <row r="36" spans="1:15" ht="18" customHeight="1">
      <c r="A36" s="265"/>
      <c r="B36" s="265"/>
      <c r="C36" s="275"/>
      <c r="D36" s="276"/>
      <c r="E36" s="276"/>
      <c r="F36" s="276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 ca="1">IF(入力!B37="","",入力!B37)</f>
        <v>7</v>
      </c>
      <c r="C37" s="273" t="str">
        <f ca="1">IF(入力!C38="","",入力!C38&amp;"　"&amp;入力!E38)</f>
        <v>平野　帆乃佳</v>
      </c>
      <c r="D37" s="274"/>
      <c r="E37" s="274"/>
      <c r="F37" s="274"/>
      <c r="G37" s="265">
        <f ca="1">IF(入力!G37="","",入力!G37)</f>
        <v>2</v>
      </c>
      <c r="H37" s="265" t="str">
        <f ca="1">IF(入力!H37="","",入力!H37)</f>
        <v/>
      </c>
      <c r="I37" s="265" t="str">
        <f ca="1">IF(入力!I37="","",入力!I37)</f>
        <v>富津市立吉野小学校</v>
      </c>
      <c r="J37" s="265" t="str">
        <f ca="1">IF(入力!J37="","",入力!J37)</f>
        <v/>
      </c>
      <c r="K37" s="265" t="str">
        <f ca="1">IF(入力!K37="","",入力!K37)</f>
        <v/>
      </c>
      <c r="L37" s="265" t="str">
        <f ca="1">IF(入力!L37="","",入力!L37)</f>
        <v/>
      </c>
      <c r="M37" s="265">
        <f ca="1">IF(入力!M37="","",入力!M37)</f>
        <v>520688641</v>
      </c>
      <c r="N37" s="265" t="str">
        <f ca="1">IF(入力!N37="","",入力!N37)</f>
        <v/>
      </c>
      <c r="O37" s="265" t="str">
        <f ca="1">IF(入力!O37="","",入力!O37)</f>
        <v/>
      </c>
    </row>
    <row r="38" spans="1:15" ht="18" customHeight="1">
      <c r="A38" s="265"/>
      <c r="B38" s="265"/>
      <c r="C38" s="275"/>
      <c r="D38" s="276"/>
      <c r="E38" s="276"/>
      <c r="F38" s="276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 ca="1">IF(入力!B39="","",入力!B39)</f>
        <v>8</v>
      </c>
      <c r="C39" s="273" t="str">
        <f ca="1">IF(入力!C40="","",入力!C40&amp;"　"&amp;入力!E40)</f>
        <v>内田　彩瑚</v>
      </c>
      <c r="D39" s="274"/>
      <c r="E39" s="274"/>
      <c r="F39" s="274"/>
      <c r="G39" s="265">
        <f ca="1">IF(入力!G39="","",入力!G39)</f>
        <v>3</v>
      </c>
      <c r="H39" s="265" t="str">
        <f ca="1">IF(入力!H39="","",入力!H39)</f>
        <v/>
      </c>
      <c r="I39" s="265" t="str">
        <f ca="1">IF(入力!I39="","",入力!I39)</f>
        <v>富津市立大貫小学校</v>
      </c>
      <c r="J39" s="265" t="str">
        <f ca="1">IF(入力!J39="","",入力!J39)</f>
        <v/>
      </c>
      <c r="K39" s="265" t="str">
        <f ca="1">IF(入力!K39="","",入力!K39)</f>
        <v/>
      </c>
      <c r="L39" s="265" t="str">
        <f ca="1">IF(入力!L39="","",入力!L39)</f>
        <v/>
      </c>
      <c r="M39" s="265">
        <f ca="1">IF(入力!M39="","",入力!M39)</f>
        <v>521296388</v>
      </c>
      <c r="N39" s="265" t="str">
        <f ca="1">IF(入力!N39="","",入力!N39)</f>
        <v/>
      </c>
      <c r="O39" s="265" t="str">
        <f ca="1">IF(入力!O39="","",入力!O39)</f>
        <v/>
      </c>
    </row>
    <row r="40" spans="1:15" ht="18" customHeight="1">
      <c r="A40" s="265"/>
      <c r="B40" s="265"/>
      <c r="C40" s="275"/>
      <c r="D40" s="276"/>
      <c r="E40" s="276"/>
      <c r="F40" s="276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 ca="1">IF(入力!B41="","",入力!B41)</f>
        <v>9</v>
      </c>
      <c r="C41" s="273" t="str">
        <f ca="1">IF(入力!C42="","",入力!C42&amp;"　"&amp;入力!E42)</f>
        <v>松浦　愛南</v>
      </c>
      <c r="D41" s="274"/>
      <c r="E41" s="274"/>
      <c r="F41" s="274"/>
      <c r="G41" s="265">
        <f ca="1">IF(入力!G41="","",入力!G41)</f>
        <v>3</v>
      </c>
      <c r="H41" s="265" t="str">
        <f ca="1">IF(入力!H41="","",入力!H41)</f>
        <v/>
      </c>
      <c r="I41" s="265" t="str">
        <f ca="1">IF(入力!I41="","",入力!I41)</f>
        <v>富津市立大貫小学校</v>
      </c>
      <c r="J41" s="265" t="str">
        <f ca="1">IF(入力!J41="","",入力!J41)</f>
        <v/>
      </c>
      <c r="K41" s="265" t="str">
        <f ca="1">IF(入力!K41="","",入力!K41)</f>
        <v/>
      </c>
      <c r="L41" s="265" t="str">
        <f ca="1">IF(入力!L41="","",入力!L41)</f>
        <v/>
      </c>
      <c r="M41" s="265">
        <f ca="1">IF(入力!M41="","",入力!M41)</f>
        <v>521296371</v>
      </c>
      <c r="N41" s="265" t="str">
        <f ca="1">IF(入力!N41="","",入力!N41)</f>
        <v/>
      </c>
      <c r="O41" s="265" t="str">
        <f ca="1">IF(入力!O41="","",入力!O41)</f>
        <v/>
      </c>
    </row>
    <row r="42" spans="1:15" ht="18" customHeight="1">
      <c r="A42" s="265"/>
      <c r="B42" s="265"/>
      <c r="C42" s="275"/>
      <c r="D42" s="276"/>
      <c r="E42" s="276"/>
      <c r="F42" s="276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 ca="1">IF(入力!B43="","",入力!B43)</f>
        <v/>
      </c>
      <c r="C43" s="273" t="str">
        <f ca="1">IF(入力!C44="","",入力!C44&amp;"　"&amp;入力!E44)</f>
        <v/>
      </c>
      <c r="D43" s="274"/>
      <c r="E43" s="274"/>
      <c r="F43" s="274"/>
      <c r="G43" s="265" t="str">
        <f ca="1">IF(入力!G43="","",入力!G43)</f>
        <v/>
      </c>
      <c r="H43" s="265" t="str">
        <f ca="1">IF(入力!H43="","",入力!H43)</f>
        <v/>
      </c>
      <c r="I43" s="265" t="str">
        <f ca="1">IF(入力!I43="","",入力!I43)</f>
        <v/>
      </c>
      <c r="J43" s="265" t="str">
        <f ca="1">IF(入力!J43="","",入力!J43)</f>
        <v/>
      </c>
      <c r="K43" s="265" t="str">
        <f ca="1">IF(入力!K43="","",入力!K43)</f>
        <v/>
      </c>
      <c r="L43" s="265" t="str">
        <f ca="1">IF(入力!L43="","",入力!L43)</f>
        <v/>
      </c>
      <c r="M43" s="265" t="str">
        <f ca="1">IF(入力!M43="","",入力!M43)</f>
        <v/>
      </c>
      <c r="N43" s="265" t="str">
        <f ca="1">IF(入力!N43="","",入力!N43)</f>
        <v/>
      </c>
      <c r="O43" s="265" t="str">
        <f ca="1">IF(入力!O43="","",入力!O43)</f>
        <v/>
      </c>
    </row>
    <row r="44" spans="1:15" ht="18" customHeight="1">
      <c r="A44" s="265"/>
      <c r="B44" s="265"/>
      <c r="C44" s="275"/>
      <c r="D44" s="276"/>
      <c r="E44" s="276"/>
      <c r="F44" s="276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 ca="1">IF(入力!B45="","",入力!B45)</f>
        <v/>
      </c>
      <c r="C45" s="273" t="str">
        <f ca="1">IF(入力!C46="","",入力!C46&amp;"　"&amp;入力!E46)</f>
        <v/>
      </c>
      <c r="D45" s="274"/>
      <c r="E45" s="274"/>
      <c r="F45" s="274"/>
      <c r="G45" s="265" t="str">
        <f ca="1">IF(入力!G45="","",入力!G45)</f>
        <v/>
      </c>
      <c r="H45" s="265" t="str">
        <f ca="1">IF(入力!H45="","",入力!H45)</f>
        <v/>
      </c>
      <c r="I45" s="265" t="str">
        <f ca="1">IF(入力!I45="","",入力!I45)</f>
        <v/>
      </c>
      <c r="J45" s="265" t="str">
        <f ca="1">IF(入力!J45="","",入力!J45)</f>
        <v/>
      </c>
      <c r="K45" s="265" t="str">
        <f ca="1">IF(入力!K45="","",入力!K45)</f>
        <v/>
      </c>
      <c r="L45" s="265" t="str">
        <f ca="1">IF(入力!L45="","",入力!L45)</f>
        <v/>
      </c>
      <c r="M45" s="265" t="str">
        <f ca="1">IF(入力!M45="","",入力!M45)</f>
        <v/>
      </c>
      <c r="N45" s="265" t="str">
        <f ca="1">IF(入力!N45="","",入力!N45)</f>
        <v/>
      </c>
      <c r="O45" s="265" t="str">
        <f ca="1">IF(入力!O45="","",入力!O45)</f>
        <v/>
      </c>
    </row>
    <row r="46" spans="1:15" ht="18" customHeight="1">
      <c r="A46" s="265"/>
      <c r="B46" s="265"/>
      <c r="C46" s="275"/>
      <c r="D46" s="276"/>
      <c r="E46" s="276"/>
      <c r="F46" s="276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 ca="1">IF(入力!B47="","",入力!B47)</f>
        <v/>
      </c>
      <c r="C47" s="273" t="str">
        <f ca="1">IF(入力!C48="","",入力!C48&amp;"　"&amp;入力!E48)</f>
        <v/>
      </c>
      <c r="D47" s="274"/>
      <c r="E47" s="274"/>
      <c r="F47" s="274"/>
      <c r="G47" s="265" t="str">
        <f ca="1">IF(入力!G47="","",入力!G47)</f>
        <v/>
      </c>
      <c r="H47" s="265" t="str">
        <f ca="1">IF(入力!H47="","",入力!H47)</f>
        <v/>
      </c>
      <c r="I47" s="265" t="str">
        <f ca="1">IF(入力!I47="","",入力!I47)</f>
        <v/>
      </c>
      <c r="J47" s="265" t="str">
        <f ca="1">IF(入力!J47="","",入力!J47)</f>
        <v/>
      </c>
      <c r="K47" s="265" t="str">
        <f ca="1">IF(入力!K47="","",入力!K47)</f>
        <v/>
      </c>
      <c r="L47" s="265" t="str">
        <f ca="1">IF(入力!L47="","",入力!L47)</f>
        <v/>
      </c>
      <c r="M47" s="265" t="str">
        <f ca="1">IF(入力!M47="","",入力!M47)</f>
        <v/>
      </c>
      <c r="N47" s="265" t="str">
        <f ca="1">IF(入力!N47="","",入力!N47)</f>
        <v/>
      </c>
      <c r="O47" s="265" t="str">
        <f ca="1">IF(入力!O47="","",入力!O47)</f>
        <v/>
      </c>
    </row>
    <row r="48" spans="1:15" ht="18" customHeight="1">
      <c r="A48" s="265"/>
      <c r="B48" s="265"/>
      <c r="C48" s="275"/>
      <c r="D48" s="276"/>
      <c r="E48" s="276"/>
      <c r="F48" s="276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I47:L48"/>
    <mergeCell ref="M47:O48"/>
    <mergeCell ref="C45:F46"/>
    <mergeCell ref="G45:H46"/>
    <mergeCell ref="A1:O1"/>
    <mergeCell ref="A49:O50"/>
    <mergeCell ref="C6:F8"/>
    <mergeCell ref="G6:I6"/>
    <mergeCell ref="G7:I8"/>
    <mergeCell ref="G9:I10"/>
    <mergeCell ref="C9:F10"/>
    <mergeCell ref="C11:F12"/>
    <mergeCell ref="A47:A48"/>
    <mergeCell ref="B47:B48"/>
    <mergeCell ref="I43:L44"/>
    <mergeCell ref="M43:O44"/>
    <mergeCell ref="I45:L46"/>
    <mergeCell ref="M45:O46"/>
    <mergeCell ref="C47:F48"/>
    <mergeCell ref="G47:H48"/>
    <mergeCell ref="A45:A46"/>
    <mergeCell ref="B45:B46"/>
    <mergeCell ref="I37:L38"/>
    <mergeCell ref="M37:O38"/>
    <mergeCell ref="I41:L42"/>
    <mergeCell ref="M41:O42"/>
    <mergeCell ref="A43:A44"/>
    <mergeCell ref="B43:B44"/>
    <mergeCell ref="A41:A42"/>
    <mergeCell ref="B41:B42"/>
    <mergeCell ref="C41:F42"/>
    <mergeCell ref="G41:H42"/>
    <mergeCell ref="C43:F44"/>
    <mergeCell ref="G43:H44"/>
    <mergeCell ref="C39:F40"/>
    <mergeCell ref="G39:H40"/>
    <mergeCell ref="I39:L40"/>
    <mergeCell ref="M39:O40"/>
    <mergeCell ref="A37:A38"/>
    <mergeCell ref="B37:B38"/>
    <mergeCell ref="C37:F38"/>
    <mergeCell ref="G37:H38"/>
    <mergeCell ref="A39:A40"/>
    <mergeCell ref="B39:B40"/>
    <mergeCell ref="A35:A36"/>
    <mergeCell ref="B35:B36"/>
    <mergeCell ref="C35:F36"/>
    <mergeCell ref="G35:H36"/>
    <mergeCell ref="I33:L34"/>
    <mergeCell ref="M33:O34"/>
    <mergeCell ref="A33:A34"/>
    <mergeCell ref="B33:B34"/>
    <mergeCell ref="C33:F34"/>
    <mergeCell ref="G33:H34"/>
    <mergeCell ref="I35:L36"/>
    <mergeCell ref="M35:O36"/>
    <mergeCell ref="A27:A28"/>
    <mergeCell ref="B27:B28"/>
    <mergeCell ref="C27:F28"/>
    <mergeCell ref="G27:H28"/>
    <mergeCell ref="A29:A30"/>
    <mergeCell ref="B29:B30"/>
    <mergeCell ref="C29:F30"/>
    <mergeCell ref="G29:H30"/>
    <mergeCell ref="I25:L26"/>
    <mergeCell ref="M25:O26"/>
    <mergeCell ref="I31:L32"/>
    <mergeCell ref="M31:O32"/>
    <mergeCell ref="I29:L30"/>
    <mergeCell ref="M29:O30"/>
    <mergeCell ref="I27:L28"/>
    <mergeCell ref="M27:O28"/>
    <mergeCell ref="A13:B14"/>
    <mergeCell ref="A15:B16"/>
    <mergeCell ref="A31:A32"/>
    <mergeCell ref="B31:B32"/>
    <mergeCell ref="C31:F32"/>
    <mergeCell ref="G31:H32"/>
    <mergeCell ref="C25:F26"/>
    <mergeCell ref="G25:H26"/>
    <mergeCell ref="A25:A26"/>
    <mergeCell ref="B25:B26"/>
    <mergeCell ref="B23:B24"/>
    <mergeCell ref="F15:F16"/>
    <mergeCell ref="C15:E16"/>
    <mergeCell ref="G23:H24"/>
    <mergeCell ref="C21:O22"/>
    <mergeCell ref="A17:B18"/>
    <mergeCell ref="A19:B20"/>
    <mergeCell ref="A23:A24"/>
    <mergeCell ref="C13:F14"/>
    <mergeCell ref="G15:O16"/>
    <mergeCell ref="A21:B22"/>
    <mergeCell ref="I23:L24"/>
    <mergeCell ref="M23:O24"/>
    <mergeCell ref="G13:O14"/>
    <mergeCell ref="C23:F24"/>
    <mergeCell ref="C17:O18"/>
    <mergeCell ref="C19:O20"/>
    <mergeCell ref="A2:B3"/>
    <mergeCell ref="A4:B5"/>
    <mergeCell ref="A9:B10"/>
    <mergeCell ref="A11:B12"/>
    <mergeCell ref="A6:B8"/>
    <mergeCell ref="J6:L6"/>
    <mergeCell ref="J7:L8"/>
    <mergeCell ref="G11:I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36"/>
      <c r="AW1" s="336"/>
      <c r="AX1" s="4" t="s">
        <v>28</v>
      </c>
      <c r="AY1" s="5"/>
      <c r="AZ1" s="336"/>
      <c r="BA1" s="336"/>
      <c r="BB1" s="4" t="s">
        <v>29</v>
      </c>
      <c r="BC1" s="5"/>
      <c r="BD1" s="336"/>
      <c r="BE1" s="33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7" t="s">
        <v>65</v>
      </c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37"/>
      <c r="AS5" s="337"/>
      <c r="AT5" s="337"/>
      <c r="AU5" s="337"/>
      <c r="AV5" s="337"/>
      <c r="AW5" s="337"/>
      <c r="AX5" s="337"/>
      <c r="AY5" s="337"/>
      <c r="AZ5" s="337"/>
      <c r="BA5" s="337"/>
      <c r="BB5" s="337"/>
      <c r="BC5" s="337"/>
      <c r="BD5" s="337"/>
      <c r="BE5" s="337"/>
      <c r="BF5" s="33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6" t="s">
        <v>32</v>
      </c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9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02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284">
        <v>36</v>
      </c>
      <c r="I12" s="285"/>
      <c r="J12" s="286"/>
      <c r="K12" s="4"/>
    </row>
    <row r="13" spans="1:60" ht="13.5" customHeight="1">
      <c r="F13" s="4" t="s">
        <v>35</v>
      </c>
      <c r="G13" s="4"/>
      <c r="H13" s="287"/>
      <c r="I13" s="288"/>
      <c r="J13" s="28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290"/>
      <c r="I14" s="291"/>
      <c r="J14" s="29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5" t="s">
        <v>37</v>
      </c>
      <c r="D16" s="306"/>
      <c r="E16" s="306"/>
      <c r="F16" s="306"/>
      <c r="G16" s="307"/>
      <c r="H16" s="334" t="s">
        <v>66</v>
      </c>
      <c r="I16" s="335"/>
      <c r="J16" s="335"/>
      <c r="K16" s="306" t="str">
        <f ca="1">IF(入力!C2="","",入力!C2)</f>
        <v>ｵｵﾇｷｼﾞｭﾆｱﾊﾞﾚｰﾎﾞｰﾙｸﾗﾌﾞ</v>
      </c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7"/>
      <c r="Y16" s="375" t="s">
        <v>67</v>
      </c>
      <c r="Z16" s="376"/>
      <c r="AA16" s="376"/>
      <c r="AB16" s="376"/>
      <c r="AC16" s="376"/>
      <c r="AD16" s="376"/>
      <c r="AE16" s="376"/>
      <c r="AF16" s="376"/>
      <c r="AG16" s="376"/>
      <c r="AH16" s="376"/>
      <c r="AI16" s="377"/>
      <c r="AJ16" s="339" t="s">
        <v>38</v>
      </c>
      <c r="AK16" s="322"/>
      <c r="AL16" s="322"/>
      <c r="AM16" s="323"/>
      <c r="AN16" s="328" t="str">
        <f ca="1">IF(入力!P3="","",入力!P3)</f>
        <v>富津</v>
      </c>
      <c r="AO16" s="329"/>
      <c r="AP16" s="329"/>
      <c r="AQ16" s="329"/>
      <c r="AR16" s="329"/>
      <c r="AS16" s="329"/>
      <c r="AT16" s="322" t="s">
        <v>68</v>
      </c>
      <c r="AU16" s="323"/>
      <c r="AV16" s="342" t="s">
        <v>39</v>
      </c>
      <c r="AW16" s="306"/>
      <c r="AX16" s="306"/>
      <c r="AY16" s="307"/>
      <c r="AZ16" s="345" t="str">
        <f ca="1">IF(入力!P5="","",入力!P5)</f>
        <v>JR内房</v>
      </c>
      <c r="BA16" s="346"/>
      <c r="BB16" s="346"/>
      <c r="BC16" s="346"/>
      <c r="BD16" s="346"/>
      <c r="BE16" s="346"/>
      <c r="BF16" s="282" t="s">
        <v>40</v>
      </c>
    </row>
    <row r="17" spans="3:58" ht="4.5" customHeight="1">
      <c r="C17" s="308"/>
      <c r="D17" s="309"/>
      <c r="E17" s="309"/>
      <c r="F17" s="309"/>
      <c r="G17" s="310"/>
      <c r="H17" s="318" t="str">
        <f ca="1">IF(入力!C3="","",入力!C3)</f>
        <v>大貫ジュニアバレーボールクラブ</v>
      </c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4" t="str">
        <f ca="1">IF(入力!J3="","","("&amp;入力!J3&amp;")")</f>
        <v>(女子)</v>
      </c>
      <c r="V17" s="314"/>
      <c r="W17" s="314"/>
      <c r="X17" s="315"/>
      <c r="Y17" s="378">
        <f ca="1">IF(入力!C4="","",入力!C4)</f>
        <v>431165347</v>
      </c>
      <c r="Z17" s="379"/>
      <c r="AA17" s="379"/>
      <c r="AB17" s="379"/>
      <c r="AC17" s="379"/>
      <c r="AD17" s="379"/>
      <c r="AE17" s="379"/>
      <c r="AF17" s="379"/>
      <c r="AG17" s="379"/>
      <c r="AH17" s="379"/>
      <c r="AI17" s="380"/>
      <c r="AJ17" s="340"/>
      <c r="AK17" s="324"/>
      <c r="AL17" s="324"/>
      <c r="AM17" s="325"/>
      <c r="AN17" s="330"/>
      <c r="AO17" s="331"/>
      <c r="AP17" s="331"/>
      <c r="AQ17" s="331"/>
      <c r="AR17" s="331"/>
      <c r="AS17" s="331"/>
      <c r="AT17" s="324"/>
      <c r="AU17" s="325"/>
      <c r="AV17" s="343"/>
      <c r="AW17" s="309"/>
      <c r="AX17" s="309"/>
      <c r="AY17" s="310"/>
      <c r="AZ17" s="347"/>
      <c r="BA17" s="348"/>
      <c r="BB17" s="348"/>
      <c r="BC17" s="348"/>
      <c r="BD17" s="348"/>
      <c r="BE17" s="348"/>
      <c r="BF17" s="283"/>
    </row>
    <row r="18" spans="3:58" ht="16.5" customHeight="1">
      <c r="C18" s="311"/>
      <c r="D18" s="312"/>
      <c r="E18" s="312"/>
      <c r="F18" s="312"/>
      <c r="G18" s="313"/>
      <c r="H18" s="320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16"/>
      <c r="V18" s="316"/>
      <c r="W18" s="316"/>
      <c r="X18" s="317"/>
      <c r="Y18" s="381"/>
      <c r="Z18" s="382"/>
      <c r="AA18" s="382"/>
      <c r="AB18" s="382"/>
      <c r="AC18" s="382"/>
      <c r="AD18" s="382"/>
      <c r="AE18" s="382"/>
      <c r="AF18" s="382"/>
      <c r="AG18" s="382"/>
      <c r="AH18" s="382"/>
      <c r="AI18" s="383"/>
      <c r="AJ18" s="341"/>
      <c r="AK18" s="326"/>
      <c r="AL18" s="326"/>
      <c r="AM18" s="327"/>
      <c r="AN18" s="332"/>
      <c r="AO18" s="333"/>
      <c r="AP18" s="333"/>
      <c r="AQ18" s="333"/>
      <c r="AR18" s="333"/>
      <c r="AS18" s="333"/>
      <c r="AT18" s="326"/>
      <c r="AU18" s="327"/>
      <c r="AV18" s="344"/>
      <c r="AW18" s="312"/>
      <c r="AX18" s="312"/>
      <c r="AY18" s="313"/>
      <c r="AZ18" s="349" t="str">
        <f ca="1">IF(入力!AE5="","",入力!AE5)</f>
        <v>大貫</v>
      </c>
      <c r="BA18" s="350"/>
      <c r="BB18" s="350"/>
      <c r="BC18" s="350"/>
      <c r="BD18" s="350"/>
      <c r="BE18" s="350"/>
      <c r="BF18" s="13" t="s">
        <v>41</v>
      </c>
    </row>
    <row r="19" spans="3:58" ht="15" customHeight="1">
      <c r="C19" s="293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5" t="s">
        <v>42</v>
      </c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 t="s">
        <v>69</v>
      </c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 t="s">
        <v>70</v>
      </c>
      <c r="AT19" s="295"/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338"/>
    </row>
    <row r="20" spans="3:58" ht="15" customHeight="1">
      <c r="C20" s="362" t="s">
        <v>43</v>
      </c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363">
        <f ca="1">IF(入力!J7="","",入力!J7)</f>
        <v>291137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 t="str">
        <f ca="1">IF(入力!J9="","",入力!J9)</f>
        <v/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>
        <f ca="1">IF(入力!J11="","",入力!J11)</f>
        <v>18474</v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64"/>
    </row>
    <row r="21" spans="3:58" ht="15" customHeight="1">
      <c r="C21" s="362" t="s">
        <v>44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363" t="str">
        <f ca="1">IF(入力!M7="","",入力!M7)</f>
        <v>１２K１１４６４</v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 ca="1"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 ca="1">IF(入力!M11="","",入力!M11)</f>
        <v>１２K０３２２２</v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64"/>
    </row>
    <row r="22" spans="3:58" ht="12" customHeight="1">
      <c r="C22" s="369" t="s">
        <v>71</v>
      </c>
      <c r="D22" s="370"/>
      <c r="E22" s="370"/>
      <c r="F22" s="370"/>
      <c r="G22" s="371"/>
      <c r="H22" s="360" t="str">
        <f ca="1">IF(入力!C7="","",入力!C7&amp;"　"&amp;入力!E7)</f>
        <v>スエ　ユウキ</v>
      </c>
      <c r="I22" s="351"/>
      <c r="J22" s="351"/>
      <c r="K22" s="351"/>
      <c r="L22" s="351"/>
      <c r="M22" s="351"/>
      <c r="N22" s="351"/>
      <c r="O22" s="351"/>
      <c r="P22" s="351"/>
      <c r="Q22" s="361"/>
      <c r="R22" s="358" t="s">
        <v>45</v>
      </c>
      <c r="S22" s="351"/>
      <c r="T22" s="352">
        <f ca="1">IF(入力!AT7="","",入力!AT7)</f>
        <v>41</v>
      </c>
      <c r="U22" s="353"/>
      <c r="V22" s="354"/>
      <c r="W22" s="358" t="s">
        <v>46</v>
      </c>
      <c r="X22" s="358"/>
      <c r="Y22" s="358"/>
      <c r="Z22" s="14" t="s">
        <v>72</v>
      </c>
      <c r="AA22" s="15"/>
      <c r="AB22" s="351" t="str">
        <f ca="1">IF(入力!R7="","",入力!R7)</f>
        <v>２９３</v>
      </c>
      <c r="AC22" s="351"/>
      <c r="AD22" s="351"/>
      <c r="AE22" s="351"/>
      <c r="AF22" s="16" t="s">
        <v>73</v>
      </c>
      <c r="AG22" s="351" t="str">
        <f ca="1">IF(入力!W7="","",入力!W7)</f>
        <v>００３６</v>
      </c>
      <c r="AH22" s="351"/>
      <c r="AI22" s="351"/>
      <c r="AJ22" s="351"/>
      <c r="AK22" s="351"/>
      <c r="AL22" s="351"/>
      <c r="AM22" s="351"/>
      <c r="AN22" s="351"/>
      <c r="AO22" s="351"/>
      <c r="AP22" s="351"/>
      <c r="AQ22" s="351"/>
      <c r="AR22" s="351"/>
      <c r="AS22" s="351"/>
      <c r="AT22" s="361"/>
      <c r="AU22" s="358" t="s">
        <v>47</v>
      </c>
      <c r="AV22" s="351"/>
      <c r="AW22" s="351"/>
      <c r="AX22" s="17" t="s">
        <v>74</v>
      </c>
      <c r="AY22" s="351" t="str">
        <f ca="1">IF(入力!AL7="","",入力!AL7)</f>
        <v>０９０</v>
      </c>
      <c r="AZ22" s="351"/>
      <c r="BA22" s="351"/>
      <c r="BB22" s="351"/>
      <c r="BC22" s="351"/>
      <c r="BD22" s="351"/>
      <c r="BE22" s="351"/>
      <c r="BF22" s="18" t="s">
        <v>75</v>
      </c>
    </row>
    <row r="23" spans="3:58" ht="19.5" customHeight="1">
      <c r="C23" s="311" t="s">
        <v>48</v>
      </c>
      <c r="D23" s="312"/>
      <c r="E23" s="312"/>
      <c r="F23" s="312"/>
      <c r="G23" s="313"/>
      <c r="H23" s="290" t="str">
        <f ca="1">IF(入力!C8="","",入力!C8&amp;"　"&amp;入力!E8)</f>
        <v>末　祐樹</v>
      </c>
      <c r="I23" s="291"/>
      <c r="J23" s="291"/>
      <c r="K23" s="291"/>
      <c r="L23" s="291"/>
      <c r="M23" s="291"/>
      <c r="N23" s="291"/>
      <c r="O23" s="291"/>
      <c r="P23" s="291"/>
      <c r="Q23" s="292"/>
      <c r="R23" s="312"/>
      <c r="S23" s="312"/>
      <c r="T23" s="355"/>
      <c r="U23" s="356"/>
      <c r="V23" s="357"/>
      <c r="W23" s="326"/>
      <c r="X23" s="326"/>
      <c r="Y23" s="326"/>
      <c r="Z23" s="320" t="str">
        <f ca="1">IF(入力!P8="","",入力!P8)</f>
        <v>千葉県富津市千種新田５７１－４４</v>
      </c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59"/>
      <c r="AU23" s="312"/>
      <c r="AV23" s="312"/>
      <c r="AW23" s="312"/>
      <c r="AX23" s="344" t="str">
        <f ca="1">IF(入力!AK8="","",入力!AK8)</f>
        <v>２６２６</v>
      </c>
      <c r="AY23" s="312"/>
      <c r="AZ23" s="312"/>
      <c r="BA23" s="312"/>
      <c r="BB23" s="19" t="s">
        <v>76</v>
      </c>
      <c r="BC23" s="312" t="str">
        <f ca="1">IF(入力!AP8="","",入力!AP8)</f>
        <v>５９９７</v>
      </c>
      <c r="BD23" s="312"/>
      <c r="BE23" s="312"/>
      <c r="BF23" s="365"/>
    </row>
    <row r="24" spans="3:58" ht="12" customHeight="1">
      <c r="C24" s="369" t="s">
        <v>77</v>
      </c>
      <c r="D24" s="370"/>
      <c r="E24" s="370"/>
      <c r="F24" s="370"/>
      <c r="G24" s="371"/>
      <c r="H24" s="360" t="str">
        <f ca="1">IF(入力!C9="","",入力!C9&amp;"　"&amp;入力!E9)</f>
        <v>タイラ　カズアキ</v>
      </c>
      <c r="I24" s="351"/>
      <c r="J24" s="351"/>
      <c r="K24" s="351"/>
      <c r="L24" s="351"/>
      <c r="M24" s="351"/>
      <c r="N24" s="351"/>
      <c r="O24" s="351"/>
      <c r="P24" s="351"/>
      <c r="Q24" s="361"/>
      <c r="R24" s="358" t="s">
        <v>45</v>
      </c>
      <c r="S24" s="351"/>
      <c r="T24" s="352">
        <f ca="1">IF(入力!AT9="","",入力!AT9)</f>
        <v>61</v>
      </c>
      <c r="U24" s="353"/>
      <c r="V24" s="354"/>
      <c r="W24" s="358" t="s">
        <v>46</v>
      </c>
      <c r="X24" s="358"/>
      <c r="Y24" s="358"/>
      <c r="Z24" s="14" t="s">
        <v>72</v>
      </c>
      <c r="AA24" s="15"/>
      <c r="AB24" s="351" t="str">
        <f ca="1">IF(入力!R9="","",入力!R9)</f>
        <v>２９９</v>
      </c>
      <c r="AC24" s="351"/>
      <c r="AD24" s="351"/>
      <c r="AE24" s="351"/>
      <c r="AF24" s="16" t="s">
        <v>73</v>
      </c>
      <c r="AG24" s="351" t="str">
        <f ca="1">IF(入力!W9="","",入力!W9)</f>
        <v>１１７１</v>
      </c>
      <c r="AH24" s="351"/>
      <c r="AI24" s="351"/>
      <c r="AJ24" s="351"/>
      <c r="AK24" s="351"/>
      <c r="AL24" s="351"/>
      <c r="AM24" s="351"/>
      <c r="AN24" s="351"/>
      <c r="AO24" s="351"/>
      <c r="AP24" s="351"/>
      <c r="AQ24" s="351"/>
      <c r="AR24" s="351"/>
      <c r="AS24" s="351"/>
      <c r="AT24" s="361"/>
      <c r="AU24" s="358" t="s">
        <v>47</v>
      </c>
      <c r="AV24" s="351"/>
      <c r="AW24" s="351"/>
      <c r="AX24" s="17" t="s">
        <v>74</v>
      </c>
      <c r="AY24" s="351" t="str">
        <f ca="1">IF(入力!AL9="","",入力!AL9)</f>
        <v>０４３９</v>
      </c>
      <c r="AZ24" s="351"/>
      <c r="BA24" s="351"/>
      <c r="BB24" s="351"/>
      <c r="BC24" s="351"/>
      <c r="BD24" s="351"/>
      <c r="BE24" s="351"/>
      <c r="BF24" s="18" t="s">
        <v>75</v>
      </c>
    </row>
    <row r="25" spans="3:58" ht="19.5" customHeight="1">
      <c r="C25" s="311" t="s">
        <v>78</v>
      </c>
      <c r="D25" s="312"/>
      <c r="E25" s="312"/>
      <c r="F25" s="312"/>
      <c r="G25" s="313"/>
      <c r="H25" s="290" t="str">
        <f ca="1">IF(入力!C10="","",入力!C10&amp;"　"&amp;入力!E10)</f>
        <v>平　一晶</v>
      </c>
      <c r="I25" s="291"/>
      <c r="J25" s="291"/>
      <c r="K25" s="291"/>
      <c r="L25" s="291"/>
      <c r="M25" s="291"/>
      <c r="N25" s="291"/>
      <c r="O25" s="291"/>
      <c r="P25" s="291"/>
      <c r="Q25" s="292"/>
      <c r="R25" s="312"/>
      <c r="S25" s="312"/>
      <c r="T25" s="355"/>
      <c r="U25" s="356"/>
      <c r="V25" s="357"/>
      <c r="W25" s="326"/>
      <c r="X25" s="326"/>
      <c r="Y25" s="326"/>
      <c r="Z25" s="320" t="str">
        <f ca="1">IF(入力!P10="","",入力!P10)</f>
        <v>千葉県君津市八重原１７２－９０</v>
      </c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59"/>
      <c r="AU25" s="312"/>
      <c r="AV25" s="312"/>
      <c r="AW25" s="312"/>
      <c r="AX25" s="344" t="str">
        <f ca="1">IF(入力!AK10="","",入力!AK10)</f>
        <v>５５</v>
      </c>
      <c r="AY25" s="312"/>
      <c r="AZ25" s="312"/>
      <c r="BA25" s="312"/>
      <c r="BB25" s="19" t="s">
        <v>76</v>
      </c>
      <c r="BC25" s="312" t="str">
        <f ca="1">IF(入力!AP10="","",入力!AP10)</f>
        <v>６２４０</v>
      </c>
      <c r="BD25" s="312"/>
      <c r="BE25" s="312"/>
      <c r="BF25" s="365"/>
    </row>
    <row r="26" spans="3:58" ht="12" customHeight="1">
      <c r="C26" s="369" t="s">
        <v>71</v>
      </c>
      <c r="D26" s="370"/>
      <c r="E26" s="370"/>
      <c r="F26" s="370"/>
      <c r="G26" s="371"/>
      <c r="H26" s="360" t="str">
        <f ca="1">IF(入力!C11="","",入力!C11&amp;"　"&amp;入力!E11)</f>
        <v>ワタナベ　マサコ</v>
      </c>
      <c r="I26" s="351"/>
      <c r="J26" s="351"/>
      <c r="K26" s="351"/>
      <c r="L26" s="351"/>
      <c r="M26" s="351"/>
      <c r="N26" s="351"/>
      <c r="O26" s="351"/>
      <c r="P26" s="351"/>
      <c r="Q26" s="361"/>
      <c r="R26" s="358" t="s">
        <v>45</v>
      </c>
      <c r="S26" s="351"/>
      <c r="T26" s="352">
        <f ca="1">IF(入力!AT11="","",入力!AT11)</f>
        <v>71</v>
      </c>
      <c r="U26" s="353"/>
      <c r="V26" s="354"/>
      <c r="W26" s="358" t="s">
        <v>46</v>
      </c>
      <c r="X26" s="358"/>
      <c r="Y26" s="358"/>
      <c r="Z26" s="14" t="s">
        <v>72</v>
      </c>
      <c r="AA26" s="15"/>
      <c r="AB26" s="351" t="str">
        <f ca="1">IF(入力!R11="","",入力!R11)</f>
        <v>２９３</v>
      </c>
      <c r="AC26" s="351"/>
      <c r="AD26" s="351"/>
      <c r="AE26" s="351"/>
      <c r="AF26" s="16" t="s">
        <v>73</v>
      </c>
      <c r="AG26" s="351" t="str">
        <f ca="1">IF(入力!W11="","",入力!W11)</f>
        <v>００４２</v>
      </c>
      <c r="AH26" s="351"/>
      <c r="AI26" s="351"/>
      <c r="AJ26" s="351"/>
      <c r="AK26" s="351"/>
      <c r="AL26" s="351"/>
      <c r="AM26" s="351"/>
      <c r="AN26" s="351"/>
      <c r="AO26" s="351"/>
      <c r="AP26" s="351"/>
      <c r="AQ26" s="351"/>
      <c r="AR26" s="351"/>
      <c r="AS26" s="351"/>
      <c r="AT26" s="361"/>
      <c r="AU26" s="358" t="s">
        <v>47</v>
      </c>
      <c r="AV26" s="351"/>
      <c r="AW26" s="351"/>
      <c r="AX26" s="17" t="s">
        <v>74</v>
      </c>
      <c r="AY26" s="351" t="str">
        <f ca="1">IF(入力!AL11="","",入力!AL11)</f>
        <v>０４３９</v>
      </c>
      <c r="AZ26" s="351"/>
      <c r="BA26" s="351"/>
      <c r="BB26" s="351"/>
      <c r="BC26" s="351"/>
      <c r="BD26" s="351"/>
      <c r="BE26" s="351"/>
      <c r="BF26" s="18" t="s">
        <v>75</v>
      </c>
    </row>
    <row r="27" spans="3:58" ht="19.5" customHeight="1">
      <c r="C27" s="311" t="s">
        <v>79</v>
      </c>
      <c r="D27" s="312"/>
      <c r="E27" s="312"/>
      <c r="F27" s="312"/>
      <c r="G27" s="313"/>
      <c r="H27" s="290" t="str">
        <f ca="1">IF(入力!C12="","",入力!C12&amp;"　"&amp;入力!E12)</f>
        <v>渡辺　まさ子</v>
      </c>
      <c r="I27" s="291"/>
      <c r="J27" s="291"/>
      <c r="K27" s="291"/>
      <c r="L27" s="291"/>
      <c r="M27" s="291"/>
      <c r="N27" s="291"/>
      <c r="O27" s="291"/>
      <c r="P27" s="291"/>
      <c r="Q27" s="292"/>
      <c r="R27" s="312"/>
      <c r="S27" s="312"/>
      <c r="T27" s="355"/>
      <c r="U27" s="356"/>
      <c r="V27" s="357"/>
      <c r="W27" s="326"/>
      <c r="X27" s="326"/>
      <c r="Y27" s="326"/>
      <c r="Z27" s="320" t="str">
        <f ca="1">IF(入力!P12="","",入力!P12)</f>
        <v>千葉県富津市小久保２８２４－１</v>
      </c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59"/>
      <c r="AU27" s="312"/>
      <c r="AV27" s="312"/>
      <c r="AW27" s="312"/>
      <c r="AX27" s="344" t="str">
        <f ca="1">IF(入力!AK12="","",入力!AK12)</f>
        <v>６５</v>
      </c>
      <c r="AY27" s="312"/>
      <c r="AZ27" s="312"/>
      <c r="BA27" s="312"/>
      <c r="BB27" s="19" t="s">
        <v>76</v>
      </c>
      <c r="BC27" s="312" t="str">
        <f ca="1">IF(入力!AP12="","",入力!AP12)</f>
        <v>１６７５</v>
      </c>
      <c r="BD27" s="312"/>
      <c r="BE27" s="312"/>
      <c r="BF27" s="365"/>
    </row>
    <row r="28" spans="3:58" ht="12" customHeight="1">
      <c r="C28" s="369" t="s">
        <v>71</v>
      </c>
      <c r="D28" s="370"/>
      <c r="E28" s="370"/>
      <c r="F28" s="370"/>
      <c r="G28" s="371"/>
      <c r="H28" s="360" t="str">
        <f ca="1">IF(入力!C15="","",入力!C15&amp;"　"&amp;入力!E15)</f>
        <v>ワタナベ　マサコ</v>
      </c>
      <c r="I28" s="351"/>
      <c r="J28" s="351"/>
      <c r="K28" s="351"/>
      <c r="L28" s="351"/>
      <c r="M28" s="351"/>
      <c r="N28" s="351"/>
      <c r="O28" s="351"/>
      <c r="P28" s="351"/>
      <c r="Q28" s="361"/>
      <c r="R28" s="358" t="s">
        <v>45</v>
      </c>
      <c r="S28" s="351"/>
      <c r="T28" s="352">
        <f ca="1">IF(入力!AT15="","",入力!AT15)</f>
        <v>71</v>
      </c>
      <c r="U28" s="353"/>
      <c r="V28" s="354"/>
      <c r="W28" s="358" t="s">
        <v>46</v>
      </c>
      <c r="X28" s="358"/>
      <c r="Y28" s="358"/>
      <c r="Z28" s="14" t="s">
        <v>72</v>
      </c>
      <c r="AA28" s="15"/>
      <c r="AB28" s="351" t="str">
        <f ca="1">IF(入力!R15="","",入力!R15)</f>
        <v>293</v>
      </c>
      <c r="AC28" s="351"/>
      <c r="AD28" s="351"/>
      <c r="AE28" s="351"/>
      <c r="AF28" s="16" t="s">
        <v>73</v>
      </c>
      <c r="AG28" s="351" t="str">
        <f ca="1">IF(入力!W15="","",入力!W15)</f>
        <v>0042</v>
      </c>
      <c r="AH28" s="351"/>
      <c r="AI28" s="351"/>
      <c r="AJ28" s="351"/>
      <c r="AK28" s="351"/>
      <c r="AL28" s="351"/>
      <c r="AM28" s="351"/>
      <c r="AN28" s="351"/>
      <c r="AO28" s="351"/>
      <c r="AP28" s="351"/>
      <c r="AQ28" s="351"/>
      <c r="AR28" s="351"/>
      <c r="AS28" s="351"/>
      <c r="AT28" s="361"/>
      <c r="AU28" s="358" t="s">
        <v>47</v>
      </c>
      <c r="AV28" s="351"/>
      <c r="AW28" s="351"/>
      <c r="AX28" s="17" t="s">
        <v>74</v>
      </c>
      <c r="AY28" s="351" t="str">
        <f ca="1">IF(入力!AL15="","",入力!AL15)</f>
        <v>0439</v>
      </c>
      <c r="AZ28" s="351"/>
      <c r="BA28" s="351"/>
      <c r="BB28" s="351"/>
      <c r="BC28" s="351"/>
      <c r="BD28" s="351"/>
      <c r="BE28" s="351"/>
      <c r="BF28" s="18" t="s">
        <v>75</v>
      </c>
    </row>
    <row r="29" spans="3:58" ht="19.5" customHeight="1" thickBot="1">
      <c r="C29" s="366" t="s">
        <v>49</v>
      </c>
      <c r="D29" s="367"/>
      <c r="E29" s="367"/>
      <c r="F29" s="367"/>
      <c r="G29" s="368"/>
      <c r="H29" s="372" t="str">
        <f ca="1">IF(入力!C16="","",入力!C16&amp;"　"&amp;入力!E16)</f>
        <v>渡辺　まさ子</v>
      </c>
      <c r="I29" s="373"/>
      <c r="J29" s="373"/>
      <c r="K29" s="373"/>
      <c r="L29" s="373"/>
      <c r="M29" s="373"/>
      <c r="N29" s="373"/>
      <c r="O29" s="373"/>
      <c r="P29" s="373"/>
      <c r="Q29" s="374"/>
      <c r="R29" s="367"/>
      <c r="S29" s="367"/>
      <c r="T29" s="385"/>
      <c r="U29" s="386"/>
      <c r="V29" s="387"/>
      <c r="W29" s="384"/>
      <c r="X29" s="384"/>
      <c r="Y29" s="384"/>
      <c r="Z29" s="396" t="str">
        <f ca="1">IF(入力!P16="","",入力!P16)</f>
        <v>千葉県富津市小久保２８２４－１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67"/>
      <c r="AV29" s="367"/>
      <c r="AW29" s="367"/>
      <c r="AX29" s="399" t="str">
        <f ca="1">IF(入力!AK16="","",入力!AK16)</f>
        <v>65</v>
      </c>
      <c r="AY29" s="367"/>
      <c r="AZ29" s="367"/>
      <c r="BA29" s="367"/>
      <c r="BB29" s="72" t="s">
        <v>76</v>
      </c>
      <c r="BC29" s="367" t="str">
        <f ca="1">IF(入力!AP16="","",入力!AP16)</f>
        <v>1675</v>
      </c>
      <c r="BD29" s="367"/>
      <c r="BE29" s="367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413"/>
      <c r="E33" s="413"/>
      <c r="F33" s="413" t="s">
        <v>53</v>
      </c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 t="s">
        <v>54</v>
      </c>
      <c r="R33" s="413"/>
      <c r="S33" s="413"/>
      <c r="T33" s="413" t="s">
        <v>55</v>
      </c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 t="s">
        <v>56</v>
      </c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 t="s">
        <v>57</v>
      </c>
      <c r="BA33" s="413"/>
      <c r="BB33" s="413"/>
      <c r="BC33" s="413"/>
      <c r="BD33" s="413"/>
      <c r="BE33" s="413"/>
      <c r="BF33" s="414"/>
    </row>
    <row r="34" spans="3:58" ht="15" customHeight="1">
      <c r="C34" s="401" t="str">
        <f ca="1">IF(入力!B25="","",入力!B25)</f>
        <v>①</v>
      </c>
      <c r="D34" s="402"/>
      <c r="E34" s="403"/>
      <c r="F34" s="407" t="str">
        <f ca="1">IF(入力!C26="","",入力!C25&amp;"　"&amp;入力!E25&amp;"
"&amp;入力!C26&amp;"　"&amp;入力!E26)</f>
        <v>ウチダ　ユイ
内田　結唯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88">
        <f ca="1">IF(入力!G25="","",入力!G25)</f>
        <v>6</v>
      </c>
      <c r="R34" s="389"/>
      <c r="S34" s="390"/>
      <c r="T34" s="415" t="str">
        <f ca="1">IF(入力!I25="","",入力!I25)</f>
        <v>富津市立大貫小学校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88">
        <f ca="1">IF(入力!M25="","",入力!M25)</f>
        <v>516820743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 ca="1">IF(入力!P25="","",入力!P25)</f>
        <v>144</v>
      </c>
      <c r="BA34" s="389"/>
      <c r="BB34" s="389"/>
      <c r="BC34" s="389"/>
      <c r="BD34" s="389"/>
      <c r="BE34" s="389"/>
      <c r="BF34" s="394"/>
    </row>
    <row r="35" spans="3:58" ht="15" customHeight="1">
      <c r="C35" s="404"/>
      <c r="D35" s="405"/>
      <c r="E35" s="406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1"/>
      <c r="R35" s="392"/>
      <c r="S35" s="393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01">
        <f ca="1">IF(入力!B27="","",入力!B27)</f>
        <v>2</v>
      </c>
      <c r="D36" s="402"/>
      <c r="E36" s="403"/>
      <c r="F36" s="407" t="str">
        <f ca="1">IF(入力!C28="","",入力!C27&amp;"　"&amp;入力!E27&amp;"
"&amp;入力!C28&amp;"　"&amp;入力!E28)</f>
        <v>モリ　ユイカ
森　結衣香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88">
        <f ca="1">IF(入力!G27="","",入力!G27)</f>
        <v>6</v>
      </c>
      <c r="R36" s="389"/>
      <c r="S36" s="390"/>
      <c r="T36" s="415" t="str">
        <f ca="1">IF(入力!I27="","",入力!I27)</f>
        <v>富津市立大貫小学校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88">
        <f ca="1">IF(入力!M27="","",入力!M27)</f>
        <v>519873553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 ca="1">IF(入力!P27="","",入力!P27)</f>
        <v>142</v>
      </c>
      <c r="BA36" s="389"/>
      <c r="BB36" s="389"/>
      <c r="BC36" s="389"/>
      <c r="BD36" s="389"/>
      <c r="BE36" s="389"/>
      <c r="BF36" s="394"/>
    </row>
    <row r="37" spans="3:58" ht="15" customHeight="1">
      <c r="C37" s="404"/>
      <c r="D37" s="405"/>
      <c r="E37" s="406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1"/>
      <c r="R37" s="392"/>
      <c r="S37" s="393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01">
        <f ca="1">IF(入力!B29="","",入力!B29)</f>
        <v>3</v>
      </c>
      <c r="D38" s="402"/>
      <c r="E38" s="403"/>
      <c r="F38" s="407" t="str">
        <f ca="1">IF(入力!C30="","",入力!C29&amp;"　"&amp;入力!E29&amp;"
"&amp;入力!C30&amp;"　"&amp;入力!E30)</f>
        <v>トミイ　セラ
富井　清良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88">
        <f ca="1">IF(入力!G29="","",入力!G29)</f>
        <v>6</v>
      </c>
      <c r="R38" s="389"/>
      <c r="S38" s="390"/>
      <c r="T38" s="415" t="str">
        <f ca="1">IF(入力!I29="","",入力!I29)</f>
        <v>富津市立大貫小学校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88">
        <f ca="1">IF(入力!M29="","",入力!M29)</f>
        <v>520595727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 ca="1">IF(入力!P29="","",入力!P29)</f>
        <v>138</v>
      </c>
      <c r="BA38" s="389"/>
      <c r="BB38" s="389"/>
      <c r="BC38" s="389"/>
      <c r="BD38" s="389"/>
      <c r="BE38" s="389"/>
      <c r="BF38" s="394"/>
    </row>
    <row r="39" spans="3:58" ht="15" customHeight="1">
      <c r="C39" s="404"/>
      <c r="D39" s="405"/>
      <c r="E39" s="406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1"/>
      <c r="R39" s="392"/>
      <c r="S39" s="393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01">
        <f ca="1">IF(入力!B31="","",入力!B31)</f>
        <v>4</v>
      </c>
      <c r="D40" s="402"/>
      <c r="E40" s="403"/>
      <c r="F40" s="407" t="str">
        <f ca="1">IF(入力!C32="","",入力!C31&amp;"　"&amp;入力!E31&amp;"
"&amp;入力!C32&amp;"　"&amp;入力!E32)</f>
        <v>シラキ　ハルカ
白木　陽華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88">
        <f ca="1">IF(入力!G31="","",入力!G31)</f>
        <v>4</v>
      </c>
      <c r="R40" s="389"/>
      <c r="S40" s="390"/>
      <c r="T40" s="415" t="str">
        <f ca="1">IF(入力!I31="","",入力!I31)</f>
        <v>富津市立大貫小学校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88">
        <f ca="1">IF(入力!M31="","",入力!M31)</f>
        <v>518767273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 ca="1">IF(入力!P31="","",入力!P31)</f>
        <v>121</v>
      </c>
      <c r="BA40" s="389"/>
      <c r="BB40" s="389"/>
      <c r="BC40" s="389"/>
      <c r="BD40" s="389"/>
      <c r="BE40" s="389"/>
      <c r="BF40" s="394"/>
    </row>
    <row r="41" spans="3:58" ht="15" customHeight="1">
      <c r="C41" s="404"/>
      <c r="D41" s="405"/>
      <c r="E41" s="406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1"/>
      <c r="R41" s="392"/>
      <c r="S41" s="393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01">
        <f ca="1">IF(入力!B33="","",入力!B33)</f>
        <v>5</v>
      </c>
      <c r="D42" s="402"/>
      <c r="E42" s="403"/>
      <c r="F42" s="407" t="str">
        <f ca="1">IF(入力!C34="","",入力!C33&amp;"　"&amp;入力!E33&amp;"
"&amp;入力!C34&amp;"　"&amp;入力!E34)</f>
        <v>ヒラノ　ネネ
平野　寧音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88">
        <f ca="1">IF(入力!G33="","",入力!G33)</f>
        <v>5</v>
      </c>
      <c r="R42" s="389"/>
      <c r="S42" s="390"/>
      <c r="T42" s="415" t="str">
        <f ca="1">IF(入力!I33="","",入力!I33)</f>
        <v>富津市立吉野小学校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88">
        <f ca="1">IF(入力!M33="","",入力!M33)</f>
        <v>520703894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 ca="1">IF(入力!P33="","",入力!P33)</f>
        <v>143</v>
      </c>
      <c r="BA42" s="389"/>
      <c r="BB42" s="389"/>
      <c r="BC42" s="389"/>
      <c r="BD42" s="389"/>
      <c r="BE42" s="389"/>
      <c r="BF42" s="394"/>
    </row>
    <row r="43" spans="3:58" ht="15" customHeight="1">
      <c r="C43" s="404"/>
      <c r="D43" s="405"/>
      <c r="E43" s="406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1"/>
      <c r="R43" s="392"/>
      <c r="S43" s="393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01">
        <f ca="1">IF(入力!B35="","",入力!B35)</f>
        <v>6</v>
      </c>
      <c r="D44" s="402"/>
      <c r="E44" s="403"/>
      <c r="F44" s="407" t="str">
        <f ca="1">IF(入力!C36="","",入力!C35&amp;"　"&amp;入力!E35&amp;"
"&amp;入力!C36&amp;"　"&amp;入力!E36)</f>
        <v>タカハシ　マナ
高橋　愛菜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88">
        <f ca="1">IF(入力!G35="","",入力!G35)</f>
        <v>5</v>
      </c>
      <c r="R44" s="389"/>
      <c r="S44" s="390"/>
      <c r="T44" s="415" t="str">
        <f ca="1">IF(入力!I35="","",入力!I35)</f>
        <v>富津市立吉野小学校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88">
        <f ca="1">IF(入力!M35="","",入力!M35)</f>
        <v>520703900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 ca="1">IF(入力!P35="","",入力!P35)</f>
        <v>133</v>
      </c>
      <c r="BA44" s="389"/>
      <c r="BB44" s="389"/>
      <c r="BC44" s="389"/>
      <c r="BD44" s="389"/>
      <c r="BE44" s="389"/>
      <c r="BF44" s="394"/>
    </row>
    <row r="45" spans="3:58" ht="15" customHeight="1">
      <c r="C45" s="404"/>
      <c r="D45" s="405"/>
      <c r="E45" s="406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1"/>
      <c r="R45" s="392"/>
      <c r="S45" s="393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01">
        <f ca="1">IF(入力!B37="","",入力!B37)</f>
        <v>7</v>
      </c>
      <c r="D46" s="402"/>
      <c r="E46" s="403"/>
      <c r="F46" s="407" t="str">
        <f ca="1">IF(入力!C38="","",入力!C37&amp;"　"&amp;入力!E37&amp;"
"&amp;入力!C38&amp;"　"&amp;入力!E38)</f>
        <v>ヒラノ　ホノカ
平野　帆乃佳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88">
        <f ca="1">IF(入力!G37="","",入力!G37)</f>
        <v>2</v>
      </c>
      <c r="R46" s="389"/>
      <c r="S46" s="390"/>
      <c r="T46" s="415" t="str">
        <f ca="1">IF(入力!I37="","",入力!I37)</f>
        <v>富津市立吉野小学校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88">
        <f ca="1">IF(入力!M37="","",入力!M37)</f>
        <v>520688641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 ca="1">IF(入力!P37="","",入力!P37)</f>
        <v>120</v>
      </c>
      <c r="BA46" s="389"/>
      <c r="BB46" s="389"/>
      <c r="BC46" s="389"/>
      <c r="BD46" s="389"/>
      <c r="BE46" s="389"/>
      <c r="BF46" s="394"/>
    </row>
    <row r="47" spans="3:58" ht="15" customHeight="1">
      <c r="C47" s="404"/>
      <c r="D47" s="405"/>
      <c r="E47" s="406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1"/>
      <c r="R47" s="392"/>
      <c r="S47" s="393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01">
        <f ca="1">IF(入力!B39="","",入力!B39)</f>
        <v>8</v>
      </c>
      <c r="D48" s="402"/>
      <c r="E48" s="403"/>
      <c r="F48" s="407" t="str">
        <f ca="1">IF(入力!C40="","",入力!C39&amp;"　"&amp;入力!E39&amp;"
"&amp;入力!C40&amp;"　"&amp;入力!E40)</f>
        <v>ウチダ　アコ
内田　彩瑚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88">
        <f ca="1">IF(入力!G39="","",入力!G39)</f>
        <v>3</v>
      </c>
      <c r="R48" s="389"/>
      <c r="S48" s="390"/>
      <c r="T48" s="415" t="str">
        <f ca="1">IF(入力!I39="","",入力!I39)</f>
        <v>富津市立大貫小学校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88">
        <f ca="1">IF(入力!M39="","",入力!M39)</f>
        <v>521296388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 ca="1">IF(入力!P39="","",入力!P39)</f>
        <v>133</v>
      </c>
      <c r="BA48" s="389"/>
      <c r="BB48" s="389"/>
      <c r="BC48" s="389"/>
      <c r="BD48" s="389"/>
      <c r="BE48" s="389"/>
      <c r="BF48" s="394"/>
    </row>
    <row r="49" spans="3:58" ht="15" customHeight="1">
      <c r="C49" s="404"/>
      <c r="D49" s="405"/>
      <c r="E49" s="406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1"/>
      <c r="R49" s="392"/>
      <c r="S49" s="393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01">
        <f ca="1">IF(入力!B41="","",入力!B41)</f>
        <v>9</v>
      </c>
      <c r="D50" s="402"/>
      <c r="E50" s="403"/>
      <c r="F50" s="407" t="str">
        <f ca="1">IF(入力!C42="","",入力!C41&amp;"　"&amp;入力!E41&amp;"
"&amp;入力!C42&amp;"　"&amp;入力!E42)</f>
        <v>マツウラ　アイナ
松浦　愛南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88">
        <f ca="1">IF(入力!G41="","",入力!G41)</f>
        <v>3</v>
      </c>
      <c r="R50" s="389"/>
      <c r="S50" s="390"/>
      <c r="T50" s="415" t="str">
        <f ca="1">IF(入力!I41="","",入力!I41)</f>
        <v>富津市立大貫小学校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88">
        <f ca="1">IF(入力!M41="","",入力!M41)</f>
        <v>521296371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 ca="1">IF(入力!P41="","",入力!P41)</f>
        <v>133</v>
      </c>
      <c r="BA50" s="389"/>
      <c r="BB50" s="389"/>
      <c r="BC50" s="389"/>
      <c r="BD50" s="389"/>
      <c r="BE50" s="389"/>
      <c r="BF50" s="394"/>
    </row>
    <row r="51" spans="3:58" ht="15" customHeight="1">
      <c r="C51" s="404"/>
      <c r="D51" s="405"/>
      <c r="E51" s="406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1"/>
      <c r="R51" s="392"/>
      <c r="S51" s="393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01" t="str">
        <f ca="1">IF(入力!B43="","",入力!B43)</f>
        <v/>
      </c>
      <c r="D52" s="402"/>
      <c r="E52" s="403"/>
      <c r="F52" s="407" t="str">
        <f ca="1">IF(入力!C44="","",入力!C43&amp;"　"&amp;入力!E43&amp;"
"&amp;入力!C44&amp;"　"&amp;入力!E44)</f>
        <v/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88" t="str">
        <f ca="1">IF(入力!G43="","",入力!G43)</f>
        <v/>
      </c>
      <c r="R52" s="389"/>
      <c r="S52" s="390"/>
      <c r="T52" s="415" t="str">
        <f ca="1">IF(入力!I43="","",入力!I43)</f>
        <v/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88" t="str">
        <f ca="1">IF(入力!M43="","",入力!M43)</f>
        <v/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 t="str">
        <f ca="1">IF(入力!P43="","",入力!P43)</f>
        <v/>
      </c>
      <c r="BA52" s="389"/>
      <c r="BB52" s="389"/>
      <c r="BC52" s="389"/>
      <c r="BD52" s="389"/>
      <c r="BE52" s="389"/>
      <c r="BF52" s="394"/>
    </row>
    <row r="53" spans="3:58" ht="15" customHeight="1">
      <c r="C53" s="404"/>
      <c r="D53" s="405"/>
      <c r="E53" s="406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1"/>
      <c r="R53" s="392"/>
      <c r="S53" s="393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01" t="str">
        <f ca="1">IF(入力!B45="","",入力!B45)</f>
        <v/>
      </c>
      <c r="D54" s="402"/>
      <c r="E54" s="403"/>
      <c r="F54" s="407" t="str">
        <f ca="1">IF(入力!C46="","",入力!C45&amp;"　"&amp;入力!E45&amp;"
"&amp;入力!C46&amp;"　"&amp;入力!E46)</f>
        <v/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88" t="str">
        <f ca="1">IF(入力!G45="","",入力!G45)</f>
        <v/>
      </c>
      <c r="R54" s="389"/>
      <c r="S54" s="390"/>
      <c r="T54" s="415" t="str">
        <f ca="1"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88" t="str">
        <f ca="1">IF(入力!M45="","",入力!M45)</f>
        <v/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 t="str">
        <f ca="1">IF(入力!P45="","",入力!P45)</f>
        <v/>
      </c>
      <c r="BA54" s="389"/>
      <c r="BB54" s="389"/>
      <c r="BC54" s="389"/>
      <c r="BD54" s="389"/>
      <c r="BE54" s="389"/>
      <c r="BF54" s="394"/>
    </row>
    <row r="55" spans="3:58" ht="15" customHeight="1">
      <c r="C55" s="404"/>
      <c r="D55" s="405"/>
      <c r="E55" s="406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1"/>
      <c r="R55" s="392"/>
      <c r="S55" s="393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01" t="str">
        <f ca="1">IF(入力!B47="","",入力!B47)</f>
        <v/>
      </c>
      <c r="D56" s="402"/>
      <c r="E56" s="403"/>
      <c r="F56" s="407" t="str">
        <f ca="1"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88" t="str">
        <f ca="1">IF(入力!G47="","",入力!G47)</f>
        <v/>
      </c>
      <c r="R56" s="389"/>
      <c r="S56" s="390"/>
      <c r="T56" s="415" t="str">
        <f ca="1"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88" t="str">
        <f ca="1">IF(入力!M47="","",入力!M47)</f>
        <v/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 ca="1"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22"/>
      <c r="R57" s="423"/>
      <c r="S57" s="424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9"/>
      <c r="AS63" s="309"/>
      <c r="AT63" s="309"/>
      <c r="AU63" s="309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 t="s">
        <v>63</v>
      </c>
      <c r="BF63" s="30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AJ56:AY57"/>
    <mergeCell ref="AZ56:BF57"/>
    <mergeCell ref="C54:E55"/>
    <mergeCell ref="F54:P55"/>
    <mergeCell ref="Q54:S55"/>
    <mergeCell ref="T54:AI55"/>
    <mergeCell ref="C56:E57"/>
    <mergeCell ref="F56:P57"/>
    <mergeCell ref="Q56:S57"/>
    <mergeCell ref="T56:AI57"/>
    <mergeCell ref="Q48:S49"/>
    <mergeCell ref="T48:AI49"/>
    <mergeCell ref="Q50:S51"/>
    <mergeCell ref="T50:AI51"/>
    <mergeCell ref="AJ48:AY49"/>
    <mergeCell ref="AZ48:BF49"/>
    <mergeCell ref="AJ50:AY51"/>
    <mergeCell ref="AZ50:BF51"/>
    <mergeCell ref="AJ52:AY53"/>
    <mergeCell ref="AZ52:BF53"/>
    <mergeCell ref="AJ54:AY55"/>
    <mergeCell ref="AZ54:BF55"/>
    <mergeCell ref="C52:E53"/>
    <mergeCell ref="F52:P53"/>
    <mergeCell ref="Q52:S53"/>
    <mergeCell ref="T52:AI53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C50:E51"/>
    <mergeCell ref="F50:P51"/>
    <mergeCell ref="C46:E47"/>
    <mergeCell ref="F46:P47"/>
    <mergeCell ref="C44:E45"/>
    <mergeCell ref="F44:P45"/>
    <mergeCell ref="C48:E49"/>
    <mergeCell ref="F48:P49"/>
    <mergeCell ref="Q36:S37"/>
    <mergeCell ref="T36:AI37"/>
    <mergeCell ref="AJ36:AY37"/>
    <mergeCell ref="AZ36:BF37"/>
    <mergeCell ref="Q46:S47"/>
    <mergeCell ref="T46:AI47"/>
    <mergeCell ref="AJ46:AY47"/>
    <mergeCell ref="AZ46:BF47"/>
    <mergeCell ref="Q44:S45"/>
    <mergeCell ref="T44:AI45"/>
    <mergeCell ref="C33:E33"/>
    <mergeCell ref="F33:P33"/>
    <mergeCell ref="Q33:S33"/>
    <mergeCell ref="T33:AI33"/>
    <mergeCell ref="Q34:S35"/>
    <mergeCell ref="C34:E35"/>
    <mergeCell ref="C36:E37"/>
    <mergeCell ref="F36:P37"/>
    <mergeCell ref="AZ33:BF33"/>
    <mergeCell ref="AJ33:AY33"/>
    <mergeCell ref="C38:E39"/>
    <mergeCell ref="F38:P39"/>
    <mergeCell ref="Q38:S39"/>
    <mergeCell ref="T38:AI39"/>
    <mergeCell ref="F34:P35"/>
    <mergeCell ref="T34:AI35"/>
    <mergeCell ref="H23:Q23"/>
    <mergeCell ref="R22:S23"/>
    <mergeCell ref="W22:Y23"/>
    <mergeCell ref="AY22:BE22"/>
    <mergeCell ref="AY28:BE28"/>
    <mergeCell ref="AJ34:AY35"/>
    <mergeCell ref="AZ34:BF35"/>
    <mergeCell ref="AU28:AW29"/>
    <mergeCell ref="Z29:AT29"/>
    <mergeCell ref="AX29:BA29"/>
    <mergeCell ref="BC27:BF27"/>
    <mergeCell ref="Z25:AT25"/>
    <mergeCell ref="AX25:BA25"/>
    <mergeCell ref="BC25:BF25"/>
    <mergeCell ref="R28:S29"/>
    <mergeCell ref="W28:Y29"/>
    <mergeCell ref="AB28:AE28"/>
    <mergeCell ref="AG28:AT28"/>
    <mergeCell ref="T28:V29"/>
    <mergeCell ref="BC29:BF29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Z23:AT23"/>
    <mergeCell ref="W24:Y25"/>
    <mergeCell ref="C29:G29"/>
    <mergeCell ref="C28:G28"/>
    <mergeCell ref="C22:G22"/>
    <mergeCell ref="C23:G23"/>
    <mergeCell ref="C24:G24"/>
    <mergeCell ref="C25:G25"/>
    <mergeCell ref="C26:G26"/>
    <mergeCell ref="C27:G27"/>
    <mergeCell ref="AX23:BA23"/>
    <mergeCell ref="BC23:BF23"/>
    <mergeCell ref="R26:S27"/>
    <mergeCell ref="W26:Y27"/>
    <mergeCell ref="AB26:AE26"/>
    <mergeCell ref="AG22:AT22"/>
    <mergeCell ref="AB24:AE24"/>
    <mergeCell ref="T22:V23"/>
    <mergeCell ref="T24:V25"/>
    <mergeCell ref="AG26:AT26"/>
    <mergeCell ref="H24:Q24"/>
    <mergeCell ref="R24:S25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Z16:BE17"/>
    <mergeCell ref="AZ18:BE18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AN16:AS18"/>
    <mergeCell ref="H16:J16"/>
    <mergeCell ref="AD19:AR19"/>
    <mergeCell ref="BD1:BE1"/>
    <mergeCell ref="AZ1:BA1"/>
    <mergeCell ref="AV1:AW1"/>
    <mergeCell ref="C5:BF5"/>
    <mergeCell ref="AS19:BF19"/>
    <mergeCell ref="AJ16:AM18"/>
    <mergeCell ref="AV16:AY18"/>
    <mergeCell ref="BF16:BF17"/>
    <mergeCell ref="H12:J14"/>
    <mergeCell ref="C19:N19"/>
    <mergeCell ref="O19:AC19"/>
    <mergeCell ref="C8:Q10"/>
    <mergeCell ref="C16:G18"/>
    <mergeCell ref="U17:X18"/>
    <mergeCell ref="K16:X16"/>
    <mergeCell ref="H17:T18"/>
    <mergeCell ref="AT16:AU18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5" t="s">
        <v>0</v>
      </c>
      <c r="B2" s="265"/>
      <c r="C2" s="263" t="str">
        <f ca="1">IF(入力!C3="","",入力!C3)</f>
        <v>大貫ジュニアバレーボールクラブ</v>
      </c>
      <c r="D2" s="263"/>
      <c r="E2" s="263"/>
      <c r="F2" s="263"/>
      <c r="G2" s="263"/>
      <c r="H2" s="263"/>
      <c r="I2" s="263"/>
      <c r="J2" s="265" t="str">
        <f ca="1"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3"/>
      <c r="D3" s="263"/>
      <c r="E3" s="263"/>
      <c r="F3" s="263"/>
      <c r="G3" s="263"/>
      <c r="H3" s="263"/>
      <c r="I3" s="263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6">
        <f ca="1">IF(入力!C4="","",IF(入力!C5="",入力!C4,入力!C4&amp;"　　"&amp;入力!C5))</f>
        <v>431165347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5" t="s">
        <v>1</v>
      </c>
      <c r="B6" s="265"/>
      <c r="C6" s="273" t="str">
        <f ca="1">IF(入力!C8="","",入力!C8&amp;"　"&amp;入力!E8)</f>
        <v>末　祐樹</v>
      </c>
      <c r="D6" s="274"/>
      <c r="E6" s="274"/>
      <c r="F6" s="27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80"/>
      <c r="D7" s="281"/>
      <c r="E7" s="281"/>
      <c r="F7" s="281"/>
      <c r="G7" s="264">
        <f ca="1">IF(入力!G7="","",入力!G7)</f>
        <v>514787551</v>
      </c>
      <c r="H7" s="264"/>
      <c r="I7" s="264"/>
      <c r="J7" s="264">
        <f ca="1">IF(入力!J7="","",入力!J7)</f>
        <v>291137</v>
      </c>
      <c r="K7" s="264"/>
      <c r="L7" s="264"/>
      <c r="M7" s="264" t="str">
        <f ca="1">IF(入力!M7="","",入力!M7)</f>
        <v>１２K１１４６４</v>
      </c>
      <c r="N7" s="264"/>
      <c r="O7" s="264"/>
    </row>
    <row r="8" spans="1:15" ht="13.5" customHeight="1">
      <c r="A8" s="265"/>
      <c r="B8" s="265"/>
      <c r="C8" s="275"/>
      <c r="D8" s="276"/>
      <c r="E8" s="276"/>
      <c r="F8" s="276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5" t="s">
        <v>19</v>
      </c>
      <c r="B9" s="265"/>
      <c r="C9" s="273" t="str">
        <f ca="1">IF(入力!C10="","",入力!C10&amp;"　"&amp;入力!E10)</f>
        <v>平　一晶</v>
      </c>
      <c r="D9" s="274"/>
      <c r="E9" s="274"/>
      <c r="F9" s="274"/>
      <c r="G9" s="264">
        <f ca="1">IF(入力!G9="","",入力!G9)</f>
        <v>514795775</v>
      </c>
      <c r="H9" s="264"/>
      <c r="I9" s="264"/>
      <c r="J9" s="264" t="str">
        <f ca="1">IF(入力!J9="","",入力!J9)</f>
        <v/>
      </c>
      <c r="K9" s="264"/>
      <c r="L9" s="264"/>
      <c r="M9" s="264" t="str">
        <f ca="1">IF(入力!M9="","",入力!M9)</f>
        <v/>
      </c>
      <c r="N9" s="264"/>
      <c r="O9" s="264"/>
    </row>
    <row r="10" spans="1:15" ht="14.45" customHeight="1">
      <c r="A10" s="265"/>
      <c r="B10" s="265"/>
      <c r="C10" s="275"/>
      <c r="D10" s="276"/>
      <c r="E10" s="276"/>
      <c r="F10" s="276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5" t="s">
        <v>20</v>
      </c>
      <c r="B11" s="265"/>
      <c r="C11" s="273" t="str">
        <f ca="1">IF(入力!C12="","",入力!C12&amp;"　"&amp;入力!E12)</f>
        <v>渡辺　まさ子</v>
      </c>
      <c r="D11" s="274"/>
      <c r="E11" s="274"/>
      <c r="F11" s="274"/>
      <c r="G11" s="264">
        <f ca="1">IF(入力!G11="","",入力!G11)</f>
        <v>507237399</v>
      </c>
      <c r="H11" s="264"/>
      <c r="I11" s="264"/>
      <c r="J11" s="264">
        <f ca="1">IF(入力!J11="","",入力!J11)</f>
        <v>18474</v>
      </c>
      <c r="K11" s="264"/>
      <c r="L11" s="264"/>
      <c r="M11" s="264" t="str">
        <f ca="1">IF(入力!M11="","",入力!M11)</f>
        <v>１２K０３２２２</v>
      </c>
      <c r="N11" s="264"/>
      <c r="O11" s="264"/>
    </row>
    <row r="12" spans="1:15" ht="14.45" customHeight="1">
      <c r="A12" s="265"/>
      <c r="B12" s="265"/>
      <c r="C12" s="275"/>
      <c r="D12" s="276"/>
      <c r="E12" s="276"/>
      <c r="F12" s="276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5" t="s">
        <v>4</v>
      </c>
      <c r="B13" s="265"/>
      <c r="C13" s="273" t="str">
        <f ca="1">IF(入力!C14="","",入力!C14&amp;"　"&amp;入力!E14)</f>
        <v>白木　美智子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3" t="str">
        <f ca="1">IF(入力!C16="","",入力!C16&amp;"　"&amp;入力!E16)</f>
        <v>渡辺　まさ子</v>
      </c>
      <c r="D15" s="274"/>
      <c r="E15" s="274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5"/>
      <c r="D16" s="276"/>
      <c r="E16" s="276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5" t="s">
        <v>6</v>
      </c>
      <c r="B17" s="265"/>
      <c r="C17" s="263" t="str">
        <f ca="1">IF(入力!C17="","",入力!C17&amp;"　"&amp;入力!E17)</f>
        <v>千葉県富津市小久保２８２４－１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5"/>
      <c r="B18" s="265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5" t="s">
        <v>7</v>
      </c>
      <c r="B19" s="265"/>
      <c r="C19" s="263" t="str">
        <f ca="1">IF(入力!C19="","",入力!C19&amp;"　"&amp;入力!E19)</f>
        <v>0439-65-1675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5"/>
      <c r="B20" s="265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5" t="s">
        <v>8</v>
      </c>
      <c r="B21" s="265"/>
      <c r="C21" s="263" t="str">
        <f ca="1">IF(入力!C21="","",入力!C21&amp;"－"&amp;入力!E21&amp;"－"&amp;入力!G21)</f>
        <v>`090－1124－8067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5"/>
      <c r="B22" s="265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 ca="1">IF(入力!B25="","",入力!B25)</f>
        <v>①</v>
      </c>
      <c r="C25" s="273" t="str">
        <f ca="1">IF(入力!C26="","",入力!C26&amp;"　"&amp;入力!E26)</f>
        <v>内田　結唯</v>
      </c>
      <c r="D25" s="274"/>
      <c r="E25" s="274"/>
      <c r="F25" s="274"/>
      <c r="G25" s="265">
        <f ca="1">IF(入力!G25="","",入力!G25)</f>
        <v>6</v>
      </c>
      <c r="H25" s="265" t="str">
        <f ca="1">IF(入力!H25="","",入力!H25)</f>
        <v/>
      </c>
      <c r="I25" s="265" t="str">
        <f ca="1">IF(入力!I25="","",入力!I25)</f>
        <v>富津市立大貫小学校</v>
      </c>
      <c r="J25" s="265" t="str">
        <f ca="1">IF(入力!J25="","",入力!J25)</f>
        <v/>
      </c>
      <c r="K25" s="265" t="str">
        <f ca="1">IF(入力!K25="","",入力!K25)</f>
        <v/>
      </c>
      <c r="L25" s="265" t="str">
        <f ca="1">IF(入力!L25="","",入力!L25)</f>
        <v/>
      </c>
      <c r="M25" s="265">
        <f ca="1">IF(入力!M25="","",入力!M25)</f>
        <v>516820743</v>
      </c>
      <c r="N25" s="265" t="str">
        <f ca="1">IF(入力!N25="","",入力!N25)</f>
        <v/>
      </c>
      <c r="O25" s="265" t="str">
        <f ca="1">IF(入力!O25="","",入力!O25)</f>
        <v/>
      </c>
    </row>
    <row r="26" spans="1:15" ht="15" customHeight="1">
      <c r="A26" s="265"/>
      <c r="B26" s="265"/>
      <c r="C26" s="275"/>
      <c r="D26" s="276"/>
      <c r="E26" s="276"/>
      <c r="F26" s="276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 ca="1">IF(入力!B27="","",入力!B27)</f>
        <v>2</v>
      </c>
      <c r="C27" s="273" t="str">
        <f ca="1">IF(入力!C28="","",入力!C28&amp;"　"&amp;入力!E28)</f>
        <v>森　結衣香</v>
      </c>
      <c r="D27" s="274"/>
      <c r="E27" s="274"/>
      <c r="F27" s="274"/>
      <c r="G27" s="265">
        <f ca="1">IF(入力!G27="","",入力!G27)</f>
        <v>6</v>
      </c>
      <c r="H27" s="265" t="str">
        <f ca="1">IF(入力!H27="","",入力!H27)</f>
        <v/>
      </c>
      <c r="I27" s="265" t="str">
        <f ca="1">IF(入力!I27="","",入力!I27)</f>
        <v>富津市立大貫小学校</v>
      </c>
      <c r="J27" s="265" t="str">
        <f ca="1">IF(入力!J27="","",入力!J27)</f>
        <v/>
      </c>
      <c r="K27" s="265" t="str">
        <f ca="1">IF(入力!K27="","",入力!K27)</f>
        <v/>
      </c>
      <c r="L27" s="265" t="str">
        <f ca="1">IF(入力!L27="","",入力!L27)</f>
        <v/>
      </c>
      <c r="M27" s="265">
        <f ca="1">IF(入力!M27="","",入力!M27)</f>
        <v>519873553</v>
      </c>
      <c r="N27" s="265" t="str">
        <f ca="1">IF(入力!N27="","",入力!N27)</f>
        <v/>
      </c>
      <c r="O27" s="265" t="str">
        <f ca="1">IF(入力!O27="","",入力!O27)</f>
        <v/>
      </c>
    </row>
    <row r="28" spans="1:15" ht="15" customHeight="1">
      <c r="A28" s="265"/>
      <c r="B28" s="265"/>
      <c r="C28" s="275"/>
      <c r="D28" s="276"/>
      <c r="E28" s="276"/>
      <c r="F28" s="276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 ca="1">IF(入力!B29="","",入力!B29)</f>
        <v>3</v>
      </c>
      <c r="C29" s="273" t="str">
        <f ca="1">IF(入力!C30="","",入力!C30&amp;"　"&amp;入力!E30)</f>
        <v>富井　清良</v>
      </c>
      <c r="D29" s="274"/>
      <c r="E29" s="274"/>
      <c r="F29" s="274"/>
      <c r="G29" s="265">
        <f ca="1">IF(入力!G29="","",入力!G29)</f>
        <v>6</v>
      </c>
      <c r="H29" s="265" t="str">
        <f ca="1">IF(入力!H29="","",入力!H29)</f>
        <v/>
      </c>
      <c r="I29" s="265" t="str">
        <f ca="1">IF(入力!I29="","",入力!I29)</f>
        <v>富津市立大貫小学校</v>
      </c>
      <c r="J29" s="265" t="str">
        <f ca="1">IF(入力!J29="","",入力!J29)</f>
        <v/>
      </c>
      <c r="K29" s="265" t="str">
        <f ca="1">IF(入力!K29="","",入力!K29)</f>
        <v/>
      </c>
      <c r="L29" s="265" t="str">
        <f ca="1">IF(入力!L29="","",入力!L29)</f>
        <v/>
      </c>
      <c r="M29" s="265">
        <f ca="1">IF(入力!M29="","",入力!M29)</f>
        <v>520595727</v>
      </c>
      <c r="N29" s="265" t="str">
        <f ca="1">IF(入力!N29="","",入力!N29)</f>
        <v/>
      </c>
      <c r="O29" s="265" t="str">
        <f ca="1">IF(入力!O29="","",入力!O29)</f>
        <v/>
      </c>
    </row>
    <row r="30" spans="1:15" ht="15" customHeight="1">
      <c r="A30" s="265"/>
      <c r="B30" s="265"/>
      <c r="C30" s="275"/>
      <c r="D30" s="276"/>
      <c r="E30" s="276"/>
      <c r="F30" s="276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 ca="1">IF(入力!B31="","",入力!B31)</f>
        <v>4</v>
      </c>
      <c r="C31" s="273" t="str">
        <f ca="1">IF(入力!C32="","",入力!C32&amp;"　"&amp;入力!E32)</f>
        <v>白木　陽華</v>
      </c>
      <c r="D31" s="274"/>
      <c r="E31" s="274"/>
      <c r="F31" s="274"/>
      <c r="G31" s="265">
        <f ca="1">IF(入力!G31="","",入力!G31)</f>
        <v>4</v>
      </c>
      <c r="H31" s="265" t="str">
        <f ca="1">IF(入力!H31="","",入力!H31)</f>
        <v/>
      </c>
      <c r="I31" s="265" t="str">
        <f ca="1">IF(入力!I31="","",入力!I31)</f>
        <v>富津市立大貫小学校</v>
      </c>
      <c r="J31" s="265" t="str">
        <f ca="1">IF(入力!J31="","",入力!J31)</f>
        <v/>
      </c>
      <c r="K31" s="265" t="str">
        <f ca="1">IF(入力!K31="","",入力!K31)</f>
        <v/>
      </c>
      <c r="L31" s="265" t="str">
        <f ca="1">IF(入力!L31="","",入力!L31)</f>
        <v/>
      </c>
      <c r="M31" s="265">
        <f ca="1">IF(入力!M31="","",入力!M31)</f>
        <v>518767273</v>
      </c>
      <c r="N31" s="265" t="str">
        <f ca="1">IF(入力!N31="","",入力!N31)</f>
        <v/>
      </c>
      <c r="O31" s="265" t="str">
        <f ca="1">IF(入力!O31="","",入力!O31)</f>
        <v/>
      </c>
    </row>
    <row r="32" spans="1:15" ht="15" customHeight="1">
      <c r="A32" s="265"/>
      <c r="B32" s="265"/>
      <c r="C32" s="275"/>
      <c r="D32" s="276"/>
      <c r="E32" s="276"/>
      <c r="F32" s="276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 ca="1">IF(入力!B33="","",入力!B33)</f>
        <v>5</v>
      </c>
      <c r="C33" s="273" t="str">
        <f ca="1">IF(入力!C34="","",入力!C34&amp;"　"&amp;入力!E34)</f>
        <v>平野　寧音</v>
      </c>
      <c r="D33" s="274"/>
      <c r="E33" s="274"/>
      <c r="F33" s="274"/>
      <c r="G33" s="265">
        <f ca="1">IF(入力!G33="","",入力!G33)</f>
        <v>5</v>
      </c>
      <c r="H33" s="265" t="str">
        <f ca="1">IF(入力!H33="","",入力!H33)</f>
        <v/>
      </c>
      <c r="I33" s="265" t="str">
        <f ca="1">IF(入力!I33="","",入力!I33)</f>
        <v>富津市立吉野小学校</v>
      </c>
      <c r="J33" s="265" t="str">
        <f ca="1">IF(入力!J33="","",入力!J33)</f>
        <v/>
      </c>
      <c r="K33" s="265" t="str">
        <f ca="1">IF(入力!K33="","",入力!K33)</f>
        <v/>
      </c>
      <c r="L33" s="265" t="str">
        <f ca="1">IF(入力!L33="","",入力!L33)</f>
        <v/>
      </c>
      <c r="M33" s="265">
        <f ca="1">IF(入力!M33="","",入力!M33)</f>
        <v>520703894</v>
      </c>
      <c r="N33" s="265" t="str">
        <f ca="1">IF(入力!N33="","",入力!N33)</f>
        <v/>
      </c>
      <c r="O33" s="265" t="str">
        <f ca="1">IF(入力!O33="","",入力!O33)</f>
        <v/>
      </c>
    </row>
    <row r="34" spans="1:15" ht="15" customHeight="1">
      <c r="A34" s="265"/>
      <c r="B34" s="265"/>
      <c r="C34" s="275"/>
      <c r="D34" s="276"/>
      <c r="E34" s="276"/>
      <c r="F34" s="276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 ca="1">IF(入力!B35="","",入力!B35)</f>
        <v>6</v>
      </c>
      <c r="C35" s="273" t="str">
        <f ca="1">IF(入力!C36="","",入力!C36&amp;"　"&amp;入力!E36)</f>
        <v>高橋　愛菜</v>
      </c>
      <c r="D35" s="274"/>
      <c r="E35" s="274"/>
      <c r="F35" s="274"/>
      <c r="G35" s="265">
        <f ca="1">IF(入力!G35="","",入力!G35)</f>
        <v>5</v>
      </c>
      <c r="H35" s="265" t="str">
        <f ca="1">IF(入力!H35="","",入力!H35)</f>
        <v/>
      </c>
      <c r="I35" s="265" t="str">
        <f ca="1">IF(入力!I35="","",入力!I35)</f>
        <v>富津市立吉野小学校</v>
      </c>
      <c r="J35" s="265" t="str">
        <f ca="1">IF(入力!J35="","",入力!J35)</f>
        <v/>
      </c>
      <c r="K35" s="265" t="str">
        <f ca="1">IF(入力!K35="","",入力!K35)</f>
        <v/>
      </c>
      <c r="L35" s="265" t="str">
        <f ca="1">IF(入力!L35="","",入力!L35)</f>
        <v/>
      </c>
      <c r="M35" s="265">
        <f ca="1">IF(入力!M35="","",入力!M35)</f>
        <v>520703900</v>
      </c>
      <c r="N35" s="265" t="str">
        <f ca="1">IF(入力!N35="","",入力!N35)</f>
        <v/>
      </c>
      <c r="O35" s="265" t="str">
        <f ca="1">IF(入力!O35="","",入力!O35)</f>
        <v/>
      </c>
    </row>
    <row r="36" spans="1:15" ht="15" customHeight="1">
      <c r="A36" s="265"/>
      <c r="B36" s="265"/>
      <c r="C36" s="275"/>
      <c r="D36" s="276"/>
      <c r="E36" s="276"/>
      <c r="F36" s="276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 ca="1">IF(入力!B37="","",入力!B37)</f>
        <v>7</v>
      </c>
      <c r="C37" s="273" t="str">
        <f ca="1">IF(入力!C38="","",入力!C38&amp;"　"&amp;入力!E38)</f>
        <v>平野　帆乃佳</v>
      </c>
      <c r="D37" s="274"/>
      <c r="E37" s="274"/>
      <c r="F37" s="274"/>
      <c r="G37" s="265">
        <f ca="1">IF(入力!G37="","",入力!G37)</f>
        <v>2</v>
      </c>
      <c r="H37" s="265" t="str">
        <f ca="1">IF(入力!H37="","",入力!H37)</f>
        <v/>
      </c>
      <c r="I37" s="265" t="str">
        <f ca="1">IF(入力!I37="","",入力!I37)</f>
        <v>富津市立吉野小学校</v>
      </c>
      <c r="J37" s="265" t="str">
        <f ca="1">IF(入力!J37="","",入力!J37)</f>
        <v/>
      </c>
      <c r="K37" s="265" t="str">
        <f ca="1">IF(入力!K37="","",入力!K37)</f>
        <v/>
      </c>
      <c r="L37" s="265" t="str">
        <f ca="1">IF(入力!L37="","",入力!L37)</f>
        <v/>
      </c>
      <c r="M37" s="265">
        <f ca="1">IF(入力!M37="","",入力!M37)</f>
        <v>520688641</v>
      </c>
      <c r="N37" s="265" t="str">
        <f ca="1">IF(入力!N37="","",入力!N37)</f>
        <v/>
      </c>
      <c r="O37" s="265" t="str">
        <f ca="1">IF(入力!O37="","",入力!O37)</f>
        <v/>
      </c>
    </row>
    <row r="38" spans="1:15" ht="15" customHeight="1">
      <c r="A38" s="265"/>
      <c r="B38" s="265"/>
      <c r="C38" s="275"/>
      <c r="D38" s="276"/>
      <c r="E38" s="276"/>
      <c r="F38" s="276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 ca="1">IF(入力!B39="","",入力!B39)</f>
        <v>8</v>
      </c>
      <c r="C39" s="273" t="str">
        <f ca="1">IF(入力!C40="","",入力!C40&amp;"　"&amp;入力!E40)</f>
        <v>内田　彩瑚</v>
      </c>
      <c r="D39" s="274"/>
      <c r="E39" s="274"/>
      <c r="F39" s="274"/>
      <c r="G39" s="265">
        <f ca="1">IF(入力!G39="","",入力!G39)</f>
        <v>3</v>
      </c>
      <c r="H39" s="265" t="str">
        <f ca="1">IF(入力!H39="","",入力!H39)</f>
        <v/>
      </c>
      <c r="I39" s="265" t="str">
        <f ca="1">IF(入力!I39="","",入力!I39)</f>
        <v>富津市立大貫小学校</v>
      </c>
      <c r="J39" s="265" t="str">
        <f ca="1">IF(入力!J39="","",入力!J39)</f>
        <v/>
      </c>
      <c r="K39" s="265" t="str">
        <f ca="1">IF(入力!K39="","",入力!K39)</f>
        <v/>
      </c>
      <c r="L39" s="265" t="str">
        <f ca="1">IF(入力!L39="","",入力!L39)</f>
        <v/>
      </c>
      <c r="M39" s="265">
        <f ca="1">IF(入力!M39="","",入力!M39)</f>
        <v>521296388</v>
      </c>
      <c r="N39" s="265" t="str">
        <f ca="1">IF(入力!N39="","",入力!N39)</f>
        <v/>
      </c>
      <c r="O39" s="265" t="str">
        <f ca="1">IF(入力!O39="","",入力!O39)</f>
        <v/>
      </c>
    </row>
    <row r="40" spans="1:15" ht="15" customHeight="1">
      <c r="A40" s="265"/>
      <c r="B40" s="265"/>
      <c r="C40" s="275"/>
      <c r="D40" s="276"/>
      <c r="E40" s="276"/>
      <c r="F40" s="276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 ca="1">IF(入力!B41="","",入力!B41)</f>
        <v>9</v>
      </c>
      <c r="C41" s="273" t="str">
        <f ca="1">IF(入力!C42="","",入力!C42&amp;"　"&amp;入力!E42)</f>
        <v>松浦　愛南</v>
      </c>
      <c r="D41" s="274"/>
      <c r="E41" s="274"/>
      <c r="F41" s="274"/>
      <c r="G41" s="265">
        <f ca="1">IF(入力!G41="","",入力!G41)</f>
        <v>3</v>
      </c>
      <c r="H41" s="265" t="str">
        <f ca="1">IF(入力!H41="","",入力!H41)</f>
        <v/>
      </c>
      <c r="I41" s="265" t="str">
        <f ca="1">IF(入力!I41="","",入力!I41)</f>
        <v>富津市立大貫小学校</v>
      </c>
      <c r="J41" s="265" t="str">
        <f ca="1">IF(入力!J41="","",入力!J41)</f>
        <v/>
      </c>
      <c r="K41" s="265" t="str">
        <f ca="1">IF(入力!K41="","",入力!K41)</f>
        <v/>
      </c>
      <c r="L41" s="265" t="str">
        <f ca="1">IF(入力!L41="","",入力!L41)</f>
        <v/>
      </c>
      <c r="M41" s="265">
        <f ca="1">IF(入力!M41="","",入力!M41)</f>
        <v>521296371</v>
      </c>
      <c r="N41" s="265" t="str">
        <f ca="1">IF(入力!N41="","",入力!N41)</f>
        <v/>
      </c>
      <c r="O41" s="265" t="str">
        <f ca="1">IF(入力!O41="","",入力!O41)</f>
        <v/>
      </c>
    </row>
    <row r="42" spans="1:15" ht="15" customHeight="1">
      <c r="A42" s="265"/>
      <c r="B42" s="265"/>
      <c r="C42" s="275"/>
      <c r="D42" s="276"/>
      <c r="E42" s="276"/>
      <c r="F42" s="276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 ca="1">IF(入力!B43="","",入力!B43)</f>
        <v/>
      </c>
      <c r="C43" s="273" t="str">
        <f ca="1">IF(入力!C44="","",入力!C44&amp;"　"&amp;入力!E44)</f>
        <v/>
      </c>
      <c r="D43" s="274"/>
      <c r="E43" s="274"/>
      <c r="F43" s="274"/>
      <c r="G43" s="265" t="str">
        <f ca="1">IF(入力!G43="","",入力!G43)</f>
        <v/>
      </c>
      <c r="H43" s="265" t="str">
        <f ca="1">IF(入力!H43="","",入力!H43)</f>
        <v/>
      </c>
      <c r="I43" s="265" t="str">
        <f ca="1">IF(入力!I43="","",入力!I43)</f>
        <v/>
      </c>
      <c r="J43" s="265" t="str">
        <f ca="1">IF(入力!J43="","",入力!J43)</f>
        <v/>
      </c>
      <c r="K43" s="265" t="str">
        <f ca="1">IF(入力!K43="","",入力!K43)</f>
        <v/>
      </c>
      <c r="L43" s="265" t="str">
        <f ca="1">IF(入力!L43="","",入力!L43)</f>
        <v/>
      </c>
      <c r="M43" s="265" t="str">
        <f ca="1">IF(入力!M43="","",入力!M43)</f>
        <v/>
      </c>
      <c r="N43" s="265" t="str">
        <f ca="1">IF(入力!N43="","",入力!N43)</f>
        <v/>
      </c>
      <c r="O43" s="265" t="str">
        <f ca="1">IF(入力!O43="","",入力!O43)</f>
        <v/>
      </c>
    </row>
    <row r="44" spans="1:15" ht="15" customHeight="1">
      <c r="A44" s="265"/>
      <c r="B44" s="265"/>
      <c r="C44" s="275"/>
      <c r="D44" s="276"/>
      <c r="E44" s="276"/>
      <c r="F44" s="276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 ca="1">IF(入力!B45="","",入力!B45)</f>
        <v/>
      </c>
      <c r="C45" s="273" t="str">
        <f ca="1">IF(入力!C46="","",入力!C46&amp;"　"&amp;入力!E46)</f>
        <v/>
      </c>
      <c r="D45" s="274"/>
      <c r="E45" s="274"/>
      <c r="F45" s="274"/>
      <c r="G45" s="265" t="str">
        <f ca="1">IF(入力!G45="","",入力!G45)</f>
        <v/>
      </c>
      <c r="H45" s="265" t="str">
        <f ca="1">IF(入力!H45="","",入力!H45)</f>
        <v/>
      </c>
      <c r="I45" s="265" t="str">
        <f ca="1">IF(入力!I45="","",入力!I45)</f>
        <v/>
      </c>
      <c r="J45" s="265" t="str">
        <f ca="1">IF(入力!J45="","",入力!J45)</f>
        <v/>
      </c>
      <c r="K45" s="265" t="str">
        <f ca="1">IF(入力!K45="","",入力!K45)</f>
        <v/>
      </c>
      <c r="L45" s="265" t="str">
        <f ca="1">IF(入力!L45="","",入力!L45)</f>
        <v/>
      </c>
      <c r="M45" s="265" t="str">
        <f ca="1">IF(入力!M45="","",入力!M45)</f>
        <v/>
      </c>
      <c r="N45" s="265" t="str">
        <f ca="1">IF(入力!N45="","",入力!N45)</f>
        <v/>
      </c>
      <c r="O45" s="265" t="str">
        <f ca="1">IF(入力!O45="","",入力!O45)</f>
        <v/>
      </c>
    </row>
    <row r="46" spans="1:15" ht="15" customHeight="1">
      <c r="A46" s="265"/>
      <c r="B46" s="265"/>
      <c r="C46" s="275"/>
      <c r="D46" s="276"/>
      <c r="E46" s="276"/>
      <c r="F46" s="276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 ca="1">IF(入力!B47="","",入力!B47)</f>
        <v/>
      </c>
      <c r="C47" s="273" t="str">
        <f ca="1">IF(入力!C48="","",入力!C48&amp;"　"&amp;入力!E48)</f>
        <v/>
      </c>
      <c r="D47" s="274"/>
      <c r="E47" s="274"/>
      <c r="F47" s="274"/>
      <c r="G47" s="265" t="str">
        <f ca="1">IF(入力!G47="","",入力!G47)</f>
        <v/>
      </c>
      <c r="H47" s="265" t="str">
        <f ca="1">IF(入力!H47="","",入力!H47)</f>
        <v/>
      </c>
      <c r="I47" s="265" t="str">
        <f ca="1">IF(入力!I47="","",入力!I47)</f>
        <v/>
      </c>
      <c r="J47" s="265" t="str">
        <f ca="1">IF(入力!J47="","",入力!J47)</f>
        <v/>
      </c>
      <c r="K47" s="265" t="str">
        <f ca="1">IF(入力!K47="","",入力!K47)</f>
        <v/>
      </c>
      <c r="L47" s="265" t="str">
        <f ca="1">IF(入力!L47="","",入力!L47)</f>
        <v/>
      </c>
      <c r="M47" s="265" t="str">
        <f ca="1">IF(入力!M47="","",入力!M47)</f>
        <v/>
      </c>
      <c r="N47" s="265" t="str">
        <f ca="1">IF(入力!N47="","",入力!N47)</f>
        <v/>
      </c>
      <c r="O47" s="265" t="str">
        <f ca="1">IF(入力!O47="","",入力!O47)</f>
        <v/>
      </c>
    </row>
    <row r="48" spans="1:15" ht="15" customHeight="1">
      <c r="A48" s="265"/>
      <c r="B48" s="265"/>
      <c r="C48" s="275"/>
      <c r="D48" s="276"/>
      <c r="E48" s="276"/>
      <c r="F48" s="276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 ca="1">IF(入力!B49="","",入力!B49)</f>
        <v/>
      </c>
      <c r="C49" s="273" t="str">
        <f ca="1">IF(入力!C50="","",入力!C50&amp;"　"&amp;入力!E50)</f>
        <v/>
      </c>
      <c r="D49" s="274"/>
      <c r="E49" s="274"/>
      <c r="F49" s="274"/>
      <c r="G49" s="265" t="str">
        <f ca="1">IF(入力!G49="","",入力!G49)</f>
        <v/>
      </c>
      <c r="H49" s="265" t="str">
        <f ca="1">IF(入力!H49="","",入力!H49)</f>
        <v/>
      </c>
      <c r="I49" s="265" t="str">
        <f ca="1">IF(入力!I49="","",入力!I49)</f>
        <v/>
      </c>
      <c r="J49" s="265" t="str">
        <f ca="1">IF(入力!J49="","",入力!J49)</f>
        <v/>
      </c>
      <c r="K49" s="265" t="str">
        <f ca="1">IF(入力!K49="","",入力!K49)</f>
        <v/>
      </c>
      <c r="L49" s="265" t="str">
        <f ca="1">IF(入力!L49="","",入力!L49)</f>
        <v/>
      </c>
      <c r="M49" s="265" t="str">
        <f ca="1">IF(入力!M49="","",入力!M49)</f>
        <v/>
      </c>
      <c r="N49" s="265" t="str">
        <f ca="1">IF(入力!N49="","",入力!N49)</f>
        <v/>
      </c>
      <c r="O49" s="265" t="str">
        <f ca="1">IF(入力!O49="","",入力!O49)</f>
        <v/>
      </c>
    </row>
    <row r="50" spans="1:15" ht="15" customHeight="1">
      <c r="A50" s="265"/>
      <c r="B50" s="265"/>
      <c r="C50" s="275"/>
      <c r="D50" s="276"/>
      <c r="E50" s="276"/>
      <c r="F50" s="276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 ca="1">IF(入力!B51="","",入力!B51)</f>
        <v/>
      </c>
      <c r="C51" s="273" t="str">
        <f ca="1">IF(入力!C52="","",入力!C52&amp;"　"&amp;入力!E52)</f>
        <v/>
      </c>
      <c r="D51" s="274"/>
      <c r="E51" s="274"/>
      <c r="F51" s="274"/>
      <c r="G51" s="265" t="str">
        <f ca="1">IF(入力!G51="","",入力!G51)</f>
        <v/>
      </c>
      <c r="H51" s="265" t="str">
        <f ca="1">IF(入力!H51="","",入力!H51)</f>
        <v/>
      </c>
      <c r="I51" s="265" t="str">
        <f ca="1">IF(入力!I51="","",入力!I51)</f>
        <v/>
      </c>
      <c r="J51" s="265" t="str">
        <f ca="1">IF(入力!J51="","",入力!J51)</f>
        <v/>
      </c>
      <c r="K51" s="265" t="str">
        <f ca="1">IF(入力!K51="","",入力!K51)</f>
        <v/>
      </c>
      <c r="L51" s="265" t="str">
        <f ca="1">IF(入力!L51="","",入力!L51)</f>
        <v/>
      </c>
      <c r="M51" s="265" t="str">
        <f ca="1">IF(入力!M51="","",入力!M51)</f>
        <v/>
      </c>
      <c r="N51" s="265" t="str">
        <f ca="1">IF(入力!N51="","",入力!N51)</f>
        <v/>
      </c>
      <c r="O51" s="265" t="str">
        <f ca="1">IF(入力!O51="","",入力!O51)</f>
        <v/>
      </c>
    </row>
    <row r="52" spans="1:15" ht="15.75" customHeight="1">
      <c r="A52" s="265"/>
      <c r="B52" s="265"/>
      <c r="C52" s="275"/>
      <c r="D52" s="276"/>
      <c r="E52" s="276"/>
      <c r="F52" s="276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3:O54"/>
    <mergeCell ref="G51:H52"/>
    <mergeCell ref="I51:L52"/>
    <mergeCell ref="M51:O52"/>
    <mergeCell ref="B45:B46"/>
    <mergeCell ref="C45:F46"/>
    <mergeCell ref="M49:O50"/>
    <mergeCell ref="A51:A52"/>
    <mergeCell ref="B51:B52"/>
    <mergeCell ref="C51:F52"/>
    <mergeCell ref="A47:A48"/>
    <mergeCell ref="B47:B48"/>
    <mergeCell ref="C47:F48"/>
    <mergeCell ref="G47:H48"/>
    <mergeCell ref="C33:F34"/>
    <mergeCell ref="G49:H50"/>
    <mergeCell ref="A49:A50"/>
    <mergeCell ref="C49:F50"/>
    <mergeCell ref="C43:F44"/>
    <mergeCell ref="G43:H44"/>
    <mergeCell ref="I47:L48"/>
    <mergeCell ref="M47:O48"/>
    <mergeCell ref="B49:B50"/>
    <mergeCell ref="G45:H46"/>
    <mergeCell ref="I45:L46"/>
    <mergeCell ref="M45:O46"/>
    <mergeCell ref="I49:L50"/>
    <mergeCell ref="A37:A38"/>
    <mergeCell ref="B37:B38"/>
    <mergeCell ref="I43:L44"/>
    <mergeCell ref="M43:O44"/>
    <mergeCell ref="A45:A46"/>
    <mergeCell ref="G41:H42"/>
    <mergeCell ref="I41:L42"/>
    <mergeCell ref="M41:O42"/>
    <mergeCell ref="A43:A44"/>
    <mergeCell ref="B43:B44"/>
    <mergeCell ref="A35:A36"/>
    <mergeCell ref="B35:B36"/>
    <mergeCell ref="C35:F36"/>
    <mergeCell ref="G35:H36"/>
    <mergeCell ref="I35:L36"/>
    <mergeCell ref="M35:O36"/>
    <mergeCell ref="A41:A42"/>
    <mergeCell ref="B41:B42"/>
    <mergeCell ref="C41:F42"/>
    <mergeCell ref="A39:A40"/>
    <mergeCell ref="B39:B40"/>
    <mergeCell ref="C39:F40"/>
    <mergeCell ref="C37:F38"/>
    <mergeCell ref="G37:H38"/>
    <mergeCell ref="I33:L34"/>
    <mergeCell ref="M33:O34"/>
    <mergeCell ref="I39:L40"/>
    <mergeCell ref="M39:O40"/>
    <mergeCell ref="G39:H40"/>
    <mergeCell ref="I37:L38"/>
    <mergeCell ref="M37:O38"/>
    <mergeCell ref="A33:A34"/>
    <mergeCell ref="B33:B34"/>
    <mergeCell ref="G33:H34"/>
    <mergeCell ref="A31:A32"/>
    <mergeCell ref="B31:B32"/>
    <mergeCell ref="C31:F32"/>
    <mergeCell ref="G31:H32"/>
    <mergeCell ref="I29:L30"/>
    <mergeCell ref="M29:O30"/>
    <mergeCell ref="I27:L28"/>
    <mergeCell ref="M27:O28"/>
    <mergeCell ref="I31:L32"/>
    <mergeCell ref="M31:O32"/>
    <mergeCell ref="G23:H24"/>
    <mergeCell ref="B27:B28"/>
    <mergeCell ref="A29:A30"/>
    <mergeCell ref="B29:B30"/>
    <mergeCell ref="C29:F30"/>
    <mergeCell ref="G29:H30"/>
    <mergeCell ref="I23:L24"/>
    <mergeCell ref="M23:O24"/>
    <mergeCell ref="A27:A28"/>
    <mergeCell ref="A21:B22"/>
    <mergeCell ref="C21:O22"/>
    <mergeCell ref="I25:L26"/>
    <mergeCell ref="M25:O26"/>
    <mergeCell ref="A23:A24"/>
    <mergeCell ref="B23:B24"/>
    <mergeCell ref="C23:F24"/>
    <mergeCell ref="A25:A26"/>
    <mergeCell ref="B25:B26"/>
    <mergeCell ref="C25:F26"/>
    <mergeCell ref="G25:H26"/>
    <mergeCell ref="C27:F28"/>
    <mergeCell ref="G27:H28"/>
    <mergeCell ref="M9:O10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C15:E16"/>
    <mergeCell ref="F15:F16"/>
    <mergeCell ref="A9:B10"/>
    <mergeCell ref="C9:F10"/>
    <mergeCell ref="G9:I10"/>
    <mergeCell ref="J9:L10"/>
    <mergeCell ref="A15:B16"/>
    <mergeCell ref="G7:I8"/>
    <mergeCell ref="M11:O12"/>
    <mergeCell ref="A17:B18"/>
    <mergeCell ref="C17:O18"/>
    <mergeCell ref="J7:L8"/>
    <mergeCell ref="M7:O8"/>
    <mergeCell ref="A6:B8"/>
    <mergeCell ref="C6:F8"/>
    <mergeCell ref="G6:I6"/>
    <mergeCell ref="G15:O16"/>
    <mergeCell ref="J6:L6"/>
    <mergeCell ref="A4:B5"/>
    <mergeCell ref="C4:I5"/>
    <mergeCell ref="J5:O5"/>
    <mergeCell ref="A1:O1"/>
    <mergeCell ref="A2:B3"/>
    <mergeCell ref="C2:I3"/>
    <mergeCell ref="J2:O3"/>
    <mergeCell ref="M6:O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5" t="s">
        <v>0</v>
      </c>
      <c r="B2" s="265"/>
      <c r="C2" s="263" t="str">
        <f ca="1">IF(入力!C3="","",入力!C3)</f>
        <v>大貫ジュニアバレーボールクラブ</v>
      </c>
      <c r="D2" s="263"/>
      <c r="E2" s="263"/>
      <c r="F2" s="263"/>
      <c r="G2" s="263"/>
      <c r="H2" s="263"/>
      <c r="I2" s="263"/>
      <c r="J2" s="265" t="str">
        <f ca="1"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3"/>
      <c r="D3" s="263"/>
      <c r="E3" s="263"/>
      <c r="F3" s="263"/>
      <c r="G3" s="263"/>
      <c r="H3" s="263"/>
      <c r="I3" s="263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6">
        <f ca="1">IF(入力!C4="","",IF(入力!C5="",入力!C4,入力!C4&amp;"　　"&amp;入力!C5))</f>
        <v>431165347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5" t="s">
        <v>1</v>
      </c>
      <c r="B6" s="265"/>
      <c r="C6" s="273" t="str">
        <f ca="1">IF(入力!C8="","",入力!C8&amp;"　"&amp;入力!E8)</f>
        <v>末　祐樹</v>
      </c>
      <c r="D6" s="274"/>
      <c r="E6" s="274"/>
      <c r="F6" s="27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80"/>
      <c r="D7" s="281"/>
      <c r="E7" s="281"/>
      <c r="F7" s="281"/>
      <c r="G7" s="264">
        <f ca="1">IF(入力!G7="","",入力!G7)</f>
        <v>514787551</v>
      </c>
      <c r="H7" s="264"/>
      <c r="I7" s="264"/>
      <c r="J7" s="264">
        <f ca="1">IF(入力!J7="","",入力!J7)</f>
        <v>291137</v>
      </c>
      <c r="K7" s="264"/>
      <c r="L7" s="264"/>
      <c r="M7" s="264" t="str">
        <f ca="1">IF(入力!M7="","",入力!M7)</f>
        <v>１２K１１４６４</v>
      </c>
      <c r="N7" s="264"/>
      <c r="O7" s="264"/>
    </row>
    <row r="8" spans="1:15" ht="13.5" customHeight="1">
      <c r="A8" s="265"/>
      <c r="B8" s="265"/>
      <c r="C8" s="275"/>
      <c r="D8" s="276"/>
      <c r="E8" s="276"/>
      <c r="F8" s="276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5" t="s">
        <v>19</v>
      </c>
      <c r="B9" s="265"/>
      <c r="C9" s="273" t="str">
        <f ca="1">IF(入力!C10="","",入力!C10&amp;"　"&amp;入力!E10)</f>
        <v>平　一晶</v>
      </c>
      <c r="D9" s="274"/>
      <c r="E9" s="274"/>
      <c r="F9" s="274"/>
      <c r="G9" s="264">
        <f ca="1">IF(入力!G9="","",入力!G9)</f>
        <v>514795775</v>
      </c>
      <c r="H9" s="264"/>
      <c r="I9" s="264"/>
      <c r="J9" s="264" t="str">
        <f ca="1">IF(入力!J9="","",入力!J9)</f>
        <v/>
      </c>
      <c r="K9" s="264"/>
      <c r="L9" s="264"/>
      <c r="M9" s="264" t="str">
        <f ca="1">IF(入力!M9="","",入力!M9)</f>
        <v/>
      </c>
      <c r="N9" s="264"/>
      <c r="O9" s="264"/>
    </row>
    <row r="10" spans="1:15" ht="14.45" customHeight="1">
      <c r="A10" s="265"/>
      <c r="B10" s="265"/>
      <c r="C10" s="275"/>
      <c r="D10" s="276"/>
      <c r="E10" s="276"/>
      <c r="F10" s="276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5" t="s">
        <v>20</v>
      </c>
      <c r="B11" s="265"/>
      <c r="C11" s="273" t="str">
        <f ca="1">IF(入力!C12="","",入力!C12&amp;"　"&amp;入力!E12)</f>
        <v>渡辺　まさ子</v>
      </c>
      <c r="D11" s="274"/>
      <c r="E11" s="274"/>
      <c r="F11" s="274"/>
      <c r="G11" s="264">
        <f ca="1">IF(入力!G11="","",入力!G11)</f>
        <v>507237399</v>
      </c>
      <c r="H11" s="264"/>
      <c r="I11" s="264"/>
      <c r="J11" s="264">
        <f ca="1">IF(入力!J11="","",入力!J11)</f>
        <v>18474</v>
      </c>
      <c r="K11" s="264"/>
      <c r="L11" s="264"/>
      <c r="M11" s="264" t="str">
        <f ca="1">IF(入力!M11="","",入力!M11)</f>
        <v>１２K０３２２２</v>
      </c>
      <c r="N11" s="264"/>
      <c r="O11" s="264"/>
    </row>
    <row r="12" spans="1:15" ht="14.45" customHeight="1">
      <c r="A12" s="265"/>
      <c r="B12" s="265"/>
      <c r="C12" s="275"/>
      <c r="D12" s="276"/>
      <c r="E12" s="276"/>
      <c r="F12" s="276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5" t="s">
        <v>4</v>
      </c>
      <c r="B13" s="265"/>
      <c r="C13" s="273" t="str">
        <f ca="1">IF(入力!C14="","",入力!C14&amp;"　"&amp;入力!E14)</f>
        <v>白木　美智子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3" t="str">
        <f ca="1">IF(入力!C16="","",入力!C16&amp;"　"&amp;入力!E16)</f>
        <v>渡辺　まさ子</v>
      </c>
      <c r="D15" s="274"/>
      <c r="E15" s="274"/>
      <c r="F15" s="277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5"/>
      <c r="D16" s="276"/>
      <c r="E16" s="276"/>
      <c r="F16" s="278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5" t="s">
        <v>6</v>
      </c>
      <c r="B17" s="265"/>
      <c r="C17" s="263" t="str">
        <f ca="1">IF(入力!C17="","",入力!C17&amp;"　"&amp;入力!E17)</f>
        <v>千葉県富津市小久保２８２４－１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5"/>
      <c r="B18" s="265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5" t="s">
        <v>7</v>
      </c>
      <c r="B19" s="265"/>
      <c r="C19" s="263" t="str">
        <f ca="1">IF(入力!C19="","",入力!C19&amp;"　"&amp;入力!E19)</f>
        <v>0439-65-1675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5"/>
      <c r="B20" s="265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5" t="s">
        <v>8</v>
      </c>
      <c r="B21" s="265"/>
      <c r="C21" s="263" t="str">
        <f ca="1">IF(入力!C21="","",入力!C21&amp;"－"&amp;入力!E21&amp;"－"&amp;入力!G21)</f>
        <v>`090－1124－8067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5"/>
      <c r="B22" s="265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 ca="1">IF(入力!B25="","",入力!B25)</f>
        <v>①</v>
      </c>
      <c r="C25" s="273" t="str">
        <f ca="1">IF(入力!C26="","",入力!C26&amp;"　"&amp;入力!E26)</f>
        <v>内田　結唯</v>
      </c>
      <c r="D25" s="274"/>
      <c r="E25" s="274"/>
      <c r="F25" s="274"/>
      <c r="G25" s="265">
        <f ca="1">IF(入力!G25="","",入力!G25)</f>
        <v>6</v>
      </c>
      <c r="H25" s="265" t="str">
        <f ca="1">IF(入力!H25="","",入力!H25)</f>
        <v/>
      </c>
      <c r="I25" s="265" t="str">
        <f ca="1">IF(入力!I25="","",入力!I25)</f>
        <v>富津市立大貫小学校</v>
      </c>
      <c r="J25" s="265" t="str">
        <f ca="1">IF(入力!J25="","",入力!J25)</f>
        <v/>
      </c>
      <c r="K25" s="265" t="str">
        <f ca="1">IF(入力!K25="","",入力!K25)</f>
        <v/>
      </c>
      <c r="L25" s="265" t="str">
        <f ca="1">IF(入力!L25="","",入力!L25)</f>
        <v/>
      </c>
      <c r="M25" s="265">
        <f ca="1">IF(入力!M25="","",入力!M25)</f>
        <v>516820743</v>
      </c>
      <c r="N25" s="265" t="str">
        <f ca="1">IF(入力!N25="","",入力!N25)</f>
        <v/>
      </c>
      <c r="O25" s="265" t="str">
        <f ca="1">IF(入力!O25="","",入力!O25)</f>
        <v/>
      </c>
    </row>
    <row r="26" spans="1:15" ht="15" customHeight="1">
      <c r="A26" s="265"/>
      <c r="B26" s="265"/>
      <c r="C26" s="275"/>
      <c r="D26" s="276"/>
      <c r="E26" s="276"/>
      <c r="F26" s="276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 ca="1">IF(入力!B27="","",入力!B27)</f>
        <v>2</v>
      </c>
      <c r="C27" s="273" t="str">
        <f ca="1">IF(入力!C28="","",入力!C28&amp;"　"&amp;入力!E28)</f>
        <v>森　結衣香</v>
      </c>
      <c r="D27" s="274"/>
      <c r="E27" s="274"/>
      <c r="F27" s="274"/>
      <c r="G27" s="265">
        <f ca="1">IF(入力!G27="","",入力!G27)</f>
        <v>6</v>
      </c>
      <c r="H27" s="265" t="str">
        <f ca="1">IF(入力!H27="","",入力!H27)</f>
        <v/>
      </c>
      <c r="I27" s="265" t="str">
        <f ca="1">IF(入力!I27="","",入力!I27)</f>
        <v>富津市立大貫小学校</v>
      </c>
      <c r="J27" s="265" t="str">
        <f ca="1">IF(入力!J27="","",入力!J27)</f>
        <v/>
      </c>
      <c r="K27" s="265" t="str">
        <f ca="1">IF(入力!K27="","",入力!K27)</f>
        <v/>
      </c>
      <c r="L27" s="265" t="str">
        <f ca="1">IF(入力!L27="","",入力!L27)</f>
        <v/>
      </c>
      <c r="M27" s="265">
        <f ca="1">IF(入力!M27="","",入力!M27)</f>
        <v>519873553</v>
      </c>
      <c r="N27" s="265" t="str">
        <f ca="1">IF(入力!N27="","",入力!N27)</f>
        <v/>
      </c>
      <c r="O27" s="265" t="str">
        <f ca="1">IF(入力!O27="","",入力!O27)</f>
        <v/>
      </c>
    </row>
    <row r="28" spans="1:15" ht="15" customHeight="1">
      <c r="A28" s="265"/>
      <c r="B28" s="265"/>
      <c r="C28" s="275"/>
      <c r="D28" s="276"/>
      <c r="E28" s="276"/>
      <c r="F28" s="276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 ca="1">IF(入力!B29="","",入力!B29)</f>
        <v>3</v>
      </c>
      <c r="C29" s="273" t="str">
        <f ca="1">IF(入力!C30="","",入力!C30&amp;"　"&amp;入力!E30)</f>
        <v>富井　清良</v>
      </c>
      <c r="D29" s="274"/>
      <c r="E29" s="274"/>
      <c r="F29" s="274"/>
      <c r="G29" s="265">
        <f ca="1">IF(入力!G29="","",入力!G29)</f>
        <v>6</v>
      </c>
      <c r="H29" s="265" t="str">
        <f ca="1">IF(入力!H29="","",入力!H29)</f>
        <v/>
      </c>
      <c r="I29" s="265" t="str">
        <f ca="1">IF(入力!I29="","",入力!I29)</f>
        <v>富津市立大貫小学校</v>
      </c>
      <c r="J29" s="265" t="str">
        <f ca="1">IF(入力!J29="","",入力!J29)</f>
        <v/>
      </c>
      <c r="K29" s="265" t="str">
        <f ca="1">IF(入力!K29="","",入力!K29)</f>
        <v/>
      </c>
      <c r="L29" s="265" t="str">
        <f ca="1">IF(入力!L29="","",入力!L29)</f>
        <v/>
      </c>
      <c r="M29" s="265">
        <f ca="1">IF(入力!M29="","",入力!M29)</f>
        <v>520595727</v>
      </c>
      <c r="N29" s="265" t="str">
        <f ca="1">IF(入力!N29="","",入力!N29)</f>
        <v/>
      </c>
      <c r="O29" s="265" t="str">
        <f ca="1">IF(入力!O29="","",入力!O29)</f>
        <v/>
      </c>
    </row>
    <row r="30" spans="1:15" ht="15" customHeight="1">
      <c r="A30" s="265"/>
      <c r="B30" s="265"/>
      <c r="C30" s="275"/>
      <c r="D30" s="276"/>
      <c r="E30" s="276"/>
      <c r="F30" s="276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 ca="1">IF(入力!B31="","",入力!B31)</f>
        <v>4</v>
      </c>
      <c r="C31" s="273" t="str">
        <f ca="1">IF(入力!C32="","",入力!C32&amp;"　"&amp;入力!E32)</f>
        <v>白木　陽華</v>
      </c>
      <c r="D31" s="274"/>
      <c r="E31" s="274"/>
      <c r="F31" s="274"/>
      <c r="G31" s="265">
        <f ca="1">IF(入力!G31="","",入力!G31)</f>
        <v>4</v>
      </c>
      <c r="H31" s="265" t="str">
        <f ca="1">IF(入力!H31="","",入力!H31)</f>
        <v/>
      </c>
      <c r="I31" s="265" t="str">
        <f ca="1">IF(入力!I31="","",入力!I31)</f>
        <v>富津市立大貫小学校</v>
      </c>
      <c r="J31" s="265" t="str">
        <f ca="1">IF(入力!J31="","",入力!J31)</f>
        <v/>
      </c>
      <c r="K31" s="265" t="str">
        <f ca="1">IF(入力!K31="","",入力!K31)</f>
        <v/>
      </c>
      <c r="L31" s="265" t="str">
        <f ca="1">IF(入力!L31="","",入力!L31)</f>
        <v/>
      </c>
      <c r="M31" s="265">
        <f ca="1">IF(入力!M31="","",入力!M31)</f>
        <v>518767273</v>
      </c>
      <c r="N31" s="265" t="str">
        <f ca="1">IF(入力!N31="","",入力!N31)</f>
        <v/>
      </c>
      <c r="O31" s="265" t="str">
        <f ca="1">IF(入力!O31="","",入力!O31)</f>
        <v/>
      </c>
    </row>
    <row r="32" spans="1:15" ht="15" customHeight="1">
      <c r="A32" s="265"/>
      <c r="B32" s="265"/>
      <c r="C32" s="275"/>
      <c r="D32" s="276"/>
      <c r="E32" s="276"/>
      <c r="F32" s="276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 ca="1">IF(入力!B33="","",入力!B33)</f>
        <v>5</v>
      </c>
      <c r="C33" s="273" t="str">
        <f ca="1">IF(入力!C34="","",入力!C34&amp;"　"&amp;入力!E34)</f>
        <v>平野　寧音</v>
      </c>
      <c r="D33" s="274"/>
      <c r="E33" s="274"/>
      <c r="F33" s="274"/>
      <c r="G33" s="265">
        <f ca="1">IF(入力!G33="","",入力!G33)</f>
        <v>5</v>
      </c>
      <c r="H33" s="265" t="str">
        <f ca="1">IF(入力!H33="","",入力!H33)</f>
        <v/>
      </c>
      <c r="I33" s="265" t="str">
        <f ca="1">IF(入力!I33="","",入力!I33)</f>
        <v>富津市立吉野小学校</v>
      </c>
      <c r="J33" s="265" t="str">
        <f ca="1">IF(入力!J33="","",入力!J33)</f>
        <v/>
      </c>
      <c r="K33" s="265" t="str">
        <f ca="1">IF(入力!K33="","",入力!K33)</f>
        <v/>
      </c>
      <c r="L33" s="265" t="str">
        <f ca="1">IF(入力!L33="","",入力!L33)</f>
        <v/>
      </c>
      <c r="M33" s="265">
        <f ca="1">IF(入力!M33="","",入力!M33)</f>
        <v>520703894</v>
      </c>
      <c r="N33" s="265" t="str">
        <f ca="1">IF(入力!N33="","",入力!N33)</f>
        <v/>
      </c>
      <c r="O33" s="265" t="str">
        <f ca="1">IF(入力!O33="","",入力!O33)</f>
        <v/>
      </c>
    </row>
    <row r="34" spans="1:15" ht="15" customHeight="1">
      <c r="A34" s="265"/>
      <c r="B34" s="265"/>
      <c r="C34" s="275"/>
      <c r="D34" s="276"/>
      <c r="E34" s="276"/>
      <c r="F34" s="276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 ca="1">IF(入力!B35="","",入力!B35)</f>
        <v>6</v>
      </c>
      <c r="C35" s="273" t="str">
        <f ca="1">IF(入力!C36="","",入力!C36&amp;"　"&amp;入力!E36)</f>
        <v>高橋　愛菜</v>
      </c>
      <c r="D35" s="274"/>
      <c r="E35" s="274"/>
      <c r="F35" s="274"/>
      <c r="G35" s="265">
        <f ca="1">IF(入力!G35="","",入力!G35)</f>
        <v>5</v>
      </c>
      <c r="H35" s="265" t="str">
        <f ca="1">IF(入力!H35="","",入力!H35)</f>
        <v/>
      </c>
      <c r="I35" s="265" t="str">
        <f ca="1">IF(入力!I35="","",入力!I35)</f>
        <v>富津市立吉野小学校</v>
      </c>
      <c r="J35" s="265" t="str">
        <f ca="1">IF(入力!J35="","",入力!J35)</f>
        <v/>
      </c>
      <c r="K35" s="265" t="str">
        <f ca="1">IF(入力!K35="","",入力!K35)</f>
        <v/>
      </c>
      <c r="L35" s="265" t="str">
        <f ca="1">IF(入力!L35="","",入力!L35)</f>
        <v/>
      </c>
      <c r="M35" s="265">
        <f ca="1">IF(入力!M35="","",入力!M35)</f>
        <v>520703900</v>
      </c>
      <c r="N35" s="265" t="str">
        <f ca="1">IF(入力!N35="","",入力!N35)</f>
        <v/>
      </c>
      <c r="O35" s="265" t="str">
        <f ca="1">IF(入力!O35="","",入力!O35)</f>
        <v/>
      </c>
    </row>
    <row r="36" spans="1:15" ht="15" customHeight="1">
      <c r="A36" s="265"/>
      <c r="B36" s="265"/>
      <c r="C36" s="275"/>
      <c r="D36" s="276"/>
      <c r="E36" s="276"/>
      <c r="F36" s="276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 ca="1">IF(入力!B37="","",入力!B37)</f>
        <v>7</v>
      </c>
      <c r="C37" s="273" t="str">
        <f ca="1">IF(入力!C38="","",入力!C38&amp;"　"&amp;入力!E38)</f>
        <v>平野　帆乃佳</v>
      </c>
      <c r="D37" s="274"/>
      <c r="E37" s="274"/>
      <c r="F37" s="274"/>
      <c r="G37" s="265">
        <f ca="1">IF(入力!G37="","",入力!G37)</f>
        <v>2</v>
      </c>
      <c r="H37" s="265" t="str">
        <f ca="1">IF(入力!H37="","",入力!H37)</f>
        <v/>
      </c>
      <c r="I37" s="265" t="str">
        <f ca="1">IF(入力!I37="","",入力!I37)</f>
        <v>富津市立吉野小学校</v>
      </c>
      <c r="J37" s="265" t="str">
        <f ca="1">IF(入力!J37="","",入力!J37)</f>
        <v/>
      </c>
      <c r="K37" s="265" t="str">
        <f ca="1">IF(入力!K37="","",入力!K37)</f>
        <v/>
      </c>
      <c r="L37" s="265" t="str">
        <f ca="1">IF(入力!L37="","",入力!L37)</f>
        <v/>
      </c>
      <c r="M37" s="265">
        <f ca="1">IF(入力!M37="","",入力!M37)</f>
        <v>520688641</v>
      </c>
      <c r="N37" s="265" t="str">
        <f ca="1">IF(入力!N37="","",入力!N37)</f>
        <v/>
      </c>
      <c r="O37" s="265" t="str">
        <f ca="1">IF(入力!O37="","",入力!O37)</f>
        <v/>
      </c>
    </row>
    <row r="38" spans="1:15" ht="15" customHeight="1">
      <c r="A38" s="265"/>
      <c r="B38" s="265"/>
      <c r="C38" s="275"/>
      <c r="D38" s="276"/>
      <c r="E38" s="276"/>
      <c r="F38" s="276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 ca="1">IF(入力!B39="","",入力!B39)</f>
        <v>8</v>
      </c>
      <c r="C39" s="273" t="str">
        <f ca="1">IF(入力!C40="","",入力!C40&amp;"　"&amp;入力!E40)</f>
        <v>内田　彩瑚</v>
      </c>
      <c r="D39" s="274"/>
      <c r="E39" s="274"/>
      <c r="F39" s="274"/>
      <c r="G39" s="265">
        <f ca="1">IF(入力!G39="","",入力!G39)</f>
        <v>3</v>
      </c>
      <c r="H39" s="265" t="str">
        <f ca="1">IF(入力!H39="","",入力!H39)</f>
        <v/>
      </c>
      <c r="I39" s="265" t="str">
        <f ca="1">IF(入力!I39="","",入力!I39)</f>
        <v>富津市立大貫小学校</v>
      </c>
      <c r="J39" s="265" t="str">
        <f ca="1">IF(入力!J39="","",入力!J39)</f>
        <v/>
      </c>
      <c r="K39" s="265" t="str">
        <f ca="1">IF(入力!K39="","",入力!K39)</f>
        <v/>
      </c>
      <c r="L39" s="265" t="str">
        <f ca="1">IF(入力!L39="","",入力!L39)</f>
        <v/>
      </c>
      <c r="M39" s="265">
        <f ca="1">IF(入力!M39="","",入力!M39)</f>
        <v>521296388</v>
      </c>
      <c r="N39" s="265" t="str">
        <f ca="1">IF(入力!N39="","",入力!N39)</f>
        <v/>
      </c>
      <c r="O39" s="265" t="str">
        <f ca="1">IF(入力!O39="","",入力!O39)</f>
        <v/>
      </c>
    </row>
    <row r="40" spans="1:15" ht="15" customHeight="1">
      <c r="A40" s="265"/>
      <c r="B40" s="265"/>
      <c r="C40" s="275"/>
      <c r="D40" s="276"/>
      <c r="E40" s="276"/>
      <c r="F40" s="276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 ca="1">IF(入力!B41="","",入力!B41)</f>
        <v>9</v>
      </c>
      <c r="C41" s="273" t="str">
        <f ca="1">IF(入力!C42="","",入力!C42&amp;"　"&amp;入力!E42)</f>
        <v>松浦　愛南</v>
      </c>
      <c r="D41" s="274"/>
      <c r="E41" s="274"/>
      <c r="F41" s="274"/>
      <c r="G41" s="265">
        <f ca="1">IF(入力!G41="","",入力!G41)</f>
        <v>3</v>
      </c>
      <c r="H41" s="265" t="str">
        <f ca="1">IF(入力!H41="","",入力!H41)</f>
        <v/>
      </c>
      <c r="I41" s="265" t="str">
        <f ca="1">IF(入力!I41="","",入力!I41)</f>
        <v>富津市立大貫小学校</v>
      </c>
      <c r="J41" s="265" t="str">
        <f ca="1">IF(入力!J41="","",入力!J41)</f>
        <v/>
      </c>
      <c r="K41" s="265" t="str">
        <f ca="1">IF(入力!K41="","",入力!K41)</f>
        <v/>
      </c>
      <c r="L41" s="265" t="str">
        <f ca="1">IF(入力!L41="","",入力!L41)</f>
        <v/>
      </c>
      <c r="M41" s="265">
        <f ca="1">IF(入力!M41="","",入力!M41)</f>
        <v>521296371</v>
      </c>
      <c r="N41" s="265" t="str">
        <f ca="1">IF(入力!N41="","",入力!N41)</f>
        <v/>
      </c>
      <c r="O41" s="265" t="str">
        <f ca="1">IF(入力!O41="","",入力!O41)</f>
        <v/>
      </c>
    </row>
    <row r="42" spans="1:15" ht="15" customHeight="1">
      <c r="A42" s="265"/>
      <c r="B42" s="265"/>
      <c r="C42" s="275"/>
      <c r="D42" s="276"/>
      <c r="E42" s="276"/>
      <c r="F42" s="276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 ca="1">IF(入力!B43="","",入力!B43)</f>
        <v/>
      </c>
      <c r="C43" s="273" t="str">
        <f ca="1">IF(入力!C44="","",入力!C44&amp;"　"&amp;入力!E44)</f>
        <v/>
      </c>
      <c r="D43" s="274"/>
      <c r="E43" s="274"/>
      <c r="F43" s="274"/>
      <c r="G43" s="265" t="str">
        <f ca="1">IF(入力!G43="","",入力!G43)</f>
        <v/>
      </c>
      <c r="H43" s="265" t="str">
        <f ca="1">IF(入力!H43="","",入力!H43)</f>
        <v/>
      </c>
      <c r="I43" s="265" t="str">
        <f ca="1">IF(入力!I43="","",入力!I43)</f>
        <v/>
      </c>
      <c r="J43" s="265" t="str">
        <f ca="1">IF(入力!J43="","",入力!J43)</f>
        <v/>
      </c>
      <c r="K43" s="265" t="str">
        <f ca="1">IF(入力!K43="","",入力!K43)</f>
        <v/>
      </c>
      <c r="L43" s="265" t="str">
        <f ca="1">IF(入力!L43="","",入力!L43)</f>
        <v/>
      </c>
      <c r="M43" s="265" t="str">
        <f ca="1">IF(入力!M43="","",入力!M43)</f>
        <v/>
      </c>
      <c r="N43" s="265" t="str">
        <f ca="1">IF(入力!N43="","",入力!N43)</f>
        <v/>
      </c>
      <c r="O43" s="265" t="str">
        <f ca="1">IF(入力!O43="","",入力!O43)</f>
        <v/>
      </c>
    </row>
    <row r="44" spans="1:15" ht="15" customHeight="1">
      <c r="A44" s="265"/>
      <c r="B44" s="265"/>
      <c r="C44" s="275"/>
      <c r="D44" s="276"/>
      <c r="E44" s="276"/>
      <c r="F44" s="276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 ca="1">IF(入力!B45="","",入力!B45)</f>
        <v/>
      </c>
      <c r="C45" s="273" t="str">
        <f ca="1">IF(入力!C46="","",入力!C46&amp;"　"&amp;入力!E46)</f>
        <v/>
      </c>
      <c r="D45" s="274"/>
      <c r="E45" s="274"/>
      <c r="F45" s="274"/>
      <c r="G45" s="265" t="str">
        <f ca="1">IF(入力!G45="","",入力!G45)</f>
        <v/>
      </c>
      <c r="H45" s="265" t="str">
        <f ca="1">IF(入力!H45="","",入力!H45)</f>
        <v/>
      </c>
      <c r="I45" s="265" t="str">
        <f ca="1">IF(入力!I45="","",入力!I45)</f>
        <v/>
      </c>
      <c r="J45" s="265" t="str">
        <f ca="1">IF(入力!J45="","",入力!J45)</f>
        <v/>
      </c>
      <c r="K45" s="265" t="str">
        <f ca="1">IF(入力!K45="","",入力!K45)</f>
        <v/>
      </c>
      <c r="L45" s="265" t="str">
        <f ca="1">IF(入力!L45="","",入力!L45)</f>
        <v/>
      </c>
      <c r="M45" s="265" t="str">
        <f ca="1">IF(入力!M45="","",入力!M45)</f>
        <v/>
      </c>
      <c r="N45" s="265" t="str">
        <f ca="1">IF(入力!N45="","",入力!N45)</f>
        <v/>
      </c>
      <c r="O45" s="265" t="str">
        <f ca="1">IF(入力!O45="","",入力!O45)</f>
        <v/>
      </c>
    </row>
    <row r="46" spans="1:15" ht="15" customHeight="1">
      <c r="A46" s="265"/>
      <c r="B46" s="265"/>
      <c r="C46" s="275"/>
      <c r="D46" s="276"/>
      <c r="E46" s="276"/>
      <c r="F46" s="276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 ca="1">IF(入力!B47="","",入力!B47)</f>
        <v/>
      </c>
      <c r="C47" s="273" t="str">
        <f ca="1">IF(入力!C48="","",入力!C48&amp;"　"&amp;入力!E48)</f>
        <v/>
      </c>
      <c r="D47" s="274"/>
      <c r="E47" s="274"/>
      <c r="F47" s="274"/>
      <c r="G47" s="265" t="str">
        <f ca="1">IF(入力!G47="","",入力!G47)</f>
        <v/>
      </c>
      <c r="H47" s="265" t="str">
        <f ca="1">IF(入力!H47="","",入力!H47)</f>
        <v/>
      </c>
      <c r="I47" s="265" t="str">
        <f ca="1">IF(入力!I47="","",入力!I47)</f>
        <v/>
      </c>
      <c r="J47" s="265" t="str">
        <f ca="1">IF(入力!J47="","",入力!J47)</f>
        <v/>
      </c>
      <c r="K47" s="265" t="str">
        <f ca="1">IF(入力!K47="","",入力!K47)</f>
        <v/>
      </c>
      <c r="L47" s="265" t="str">
        <f ca="1">IF(入力!L47="","",入力!L47)</f>
        <v/>
      </c>
      <c r="M47" s="265" t="str">
        <f ca="1">IF(入力!M47="","",入力!M47)</f>
        <v/>
      </c>
      <c r="N47" s="265" t="str">
        <f ca="1">IF(入力!N47="","",入力!N47)</f>
        <v/>
      </c>
      <c r="O47" s="265" t="str">
        <f ca="1">IF(入力!O47="","",入力!O47)</f>
        <v/>
      </c>
    </row>
    <row r="48" spans="1:15" ht="15" customHeight="1">
      <c r="A48" s="265"/>
      <c r="B48" s="265"/>
      <c r="C48" s="275"/>
      <c r="D48" s="276"/>
      <c r="E48" s="276"/>
      <c r="F48" s="276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 ca="1">IF(入力!B49="","",入力!B49)</f>
        <v/>
      </c>
      <c r="C49" s="273" t="str">
        <f ca="1">IF(入力!C50="","",入力!C50&amp;"　"&amp;入力!E50)</f>
        <v/>
      </c>
      <c r="D49" s="274"/>
      <c r="E49" s="274"/>
      <c r="F49" s="274"/>
      <c r="G49" s="265" t="str">
        <f ca="1">IF(入力!G49="","",入力!G49)</f>
        <v/>
      </c>
      <c r="H49" s="265" t="str">
        <f ca="1">IF(入力!H49="","",入力!H49)</f>
        <v/>
      </c>
      <c r="I49" s="265" t="str">
        <f ca="1">IF(入力!I49="","",入力!I49)</f>
        <v/>
      </c>
      <c r="J49" s="265" t="str">
        <f ca="1">IF(入力!J49="","",入力!J49)</f>
        <v/>
      </c>
      <c r="K49" s="265" t="str">
        <f ca="1">IF(入力!K49="","",入力!K49)</f>
        <v/>
      </c>
      <c r="L49" s="265" t="str">
        <f ca="1">IF(入力!L49="","",入力!L49)</f>
        <v/>
      </c>
      <c r="M49" s="265" t="str">
        <f ca="1">IF(入力!M49="","",入力!M49)</f>
        <v/>
      </c>
      <c r="N49" s="265" t="str">
        <f ca="1">IF(入力!N49="","",入力!N49)</f>
        <v/>
      </c>
      <c r="O49" s="265" t="str">
        <f ca="1">IF(入力!O49="","",入力!O49)</f>
        <v/>
      </c>
    </row>
    <row r="50" spans="1:15" ht="15" customHeight="1">
      <c r="A50" s="265"/>
      <c r="B50" s="265"/>
      <c r="C50" s="275"/>
      <c r="D50" s="276"/>
      <c r="E50" s="276"/>
      <c r="F50" s="276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 ca="1">IF(入力!B51="","",入力!B51)</f>
        <v/>
      </c>
      <c r="C51" s="273" t="str">
        <f ca="1">IF(入力!C52="","",入力!C52&amp;"　"&amp;入力!E52)</f>
        <v/>
      </c>
      <c r="D51" s="274"/>
      <c r="E51" s="274"/>
      <c r="F51" s="274"/>
      <c r="G51" s="265" t="str">
        <f ca="1">IF(入力!G51="","",入力!G51)</f>
        <v/>
      </c>
      <c r="H51" s="265" t="str">
        <f ca="1">IF(入力!H51="","",入力!H51)</f>
        <v/>
      </c>
      <c r="I51" s="265" t="str">
        <f ca="1">IF(入力!I51="","",入力!I51)</f>
        <v/>
      </c>
      <c r="J51" s="265" t="str">
        <f ca="1">IF(入力!J51="","",入力!J51)</f>
        <v/>
      </c>
      <c r="K51" s="265" t="str">
        <f ca="1">IF(入力!K51="","",入力!K51)</f>
        <v/>
      </c>
      <c r="L51" s="265" t="str">
        <f ca="1">IF(入力!L51="","",入力!L51)</f>
        <v/>
      </c>
      <c r="M51" s="265" t="str">
        <f ca="1">IF(入力!M51="","",入力!M51)</f>
        <v/>
      </c>
      <c r="N51" s="265" t="str">
        <f ca="1">IF(入力!N51="","",入力!N51)</f>
        <v/>
      </c>
      <c r="O51" s="265" t="str">
        <f ca="1">IF(入力!O51="","",入力!O51)</f>
        <v/>
      </c>
    </row>
    <row r="52" spans="1:15" ht="15.75" customHeight="1">
      <c r="A52" s="265"/>
      <c r="B52" s="265"/>
      <c r="C52" s="275"/>
      <c r="D52" s="276"/>
      <c r="E52" s="276"/>
      <c r="F52" s="276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I45:L46"/>
    <mergeCell ref="A45:A46"/>
    <mergeCell ref="B45:B46"/>
    <mergeCell ref="A47:A48"/>
    <mergeCell ref="B47:B48"/>
    <mergeCell ref="C47:F48"/>
    <mergeCell ref="G47:H48"/>
    <mergeCell ref="C45:F46"/>
    <mergeCell ref="G45:H46"/>
    <mergeCell ref="I41:L42"/>
    <mergeCell ref="M41:O42"/>
    <mergeCell ref="I43:L44"/>
    <mergeCell ref="M43:O44"/>
    <mergeCell ref="B43:B44"/>
    <mergeCell ref="C43:F44"/>
    <mergeCell ref="G43:H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M45:O46"/>
    <mergeCell ref="A41:A42"/>
    <mergeCell ref="B41:B42"/>
    <mergeCell ref="C41:F42"/>
    <mergeCell ref="G41:H42"/>
    <mergeCell ref="I39:L40"/>
    <mergeCell ref="M39:O40"/>
    <mergeCell ref="A39:A40"/>
    <mergeCell ref="B39:B40"/>
    <mergeCell ref="C39:F40"/>
    <mergeCell ref="G39:H40"/>
    <mergeCell ref="C35:F36"/>
    <mergeCell ref="G35:H36"/>
    <mergeCell ref="I37:L38"/>
    <mergeCell ref="M37:O38"/>
    <mergeCell ref="I35:L36"/>
    <mergeCell ref="M35:O36"/>
    <mergeCell ref="A31:A32"/>
    <mergeCell ref="B31:B32"/>
    <mergeCell ref="C31:F32"/>
    <mergeCell ref="G31:H32"/>
    <mergeCell ref="C37:F38"/>
    <mergeCell ref="G37:H38"/>
    <mergeCell ref="A37:A38"/>
    <mergeCell ref="B37:B38"/>
    <mergeCell ref="A35:A36"/>
    <mergeCell ref="B35:B36"/>
    <mergeCell ref="I33:L34"/>
    <mergeCell ref="M33:O34"/>
    <mergeCell ref="I29:L30"/>
    <mergeCell ref="M29:O30"/>
    <mergeCell ref="A33:A34"/>
    <mergeCell ref="B33:B34"/>
    <mergeCell ref="C33:F34"/>
    <mergeCell ref="G33:H34"/>
    <mergeCell ref="I31:L32"/>
    <mergeCell ref="M31:O32"/>
    <mergeCell ref="I27:L28"/>
    <mergeCell ref="M27:O28"/>
    <mergeCell ref="A27:A28"/>
    <mergeCell ref="B27:B28"/>
    <mergeCell ref="C27:F28"/>
    <mergeCell ref="G27:H28"/>
    <mergeCell ref="A23:A24"/>
    <mergeCell ref="B23:B24"/>
    <mergeCell ref="C23:F24"/>
    <mergeCell ref="G23:H24"/>
    <mergeCell ref="C29:F30"/>
    <mergeCell ref="G29:H30"/>
    <mergeCell ref="A29:A30"/>
    <mergeCell ref="B29:B30"/>
    <mergeCell ref="I25:L26"/>
    <mergeCell ref="M25:O26"/>
    <mergeCell ref="A21:B22"/>
    <mergeCell ref="C21:O22"/>
    <mergeCell ref="I23:L24"/>
    <mergeCell ref="M23:O24"/>
    <mergeCell ref="A25:A26"/>
    <mergeCell ref="B25:B26"/>
    <mergeCell ref="C25:F26"/>
    <mergeCell ref="G25:H26"/>
    <mergeCell ref="A17:B18"/>
    <mergeCell ref="C17:O18"/>
    <mergeCell ref="A19:B20"/>
    <mergeCell ref="C15:E16"/>
    <mergeCell ref="F15:F16"/>
    <mergeCell ref="A13:B14"/>
    <mergeCell ref="C13:F14"/>
    <mergeCell ref="G13:O14"/>
    <mergeCell ref="A15:B16"/>
    <mergeCell ref="G15:O16"/>
    <mergeCell ref="G7:I8"/>
    <mergeCell ref="J7:L8"/>
    <mergeCell ref="M7:O8"/>
    <mergeCell ref="A9:B10"/>
    <mergeCell ref="C9:F10"/>
    <mergeCell ref="G9:I10"/>
    <mergeCell ref="A6:B8"/>
    <mergeCell ref="C6:F8"/>
    <mergeCell ref="G6:I6"/>
    <mergeCell ref="A11:B12"/>
    <mergeCell ref="C11:F12"/>
    <mergeCell ref="G11:I12"/>
    <mergeCell ref="J11:L12"/>
    <mergeCell ref="C4:I5"/>
    <mergeCell ref="C19:O20"/>
    <mergeCell ref="J9:L10"/>
    <mergeCell ref="M9:O10"/>
    <mergeCell ref="M11:O12"/>
    <mergeCell ref="J5:O5"/>
    <mergeCell ref="J6:L6"/>
    <mergeCell ref="A4:B5"/>
    <mergeCell ref="A1:O1"/>
    <mergeCell ref="A2:B3"/>
    <mergeCell ref="C2:I3"/>
    <mergeCell ref="J2:O3"/>
    <mergeCell ref="M6:O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 ca="1">IF(入力!J3="","",入力!J3)</f>
        <v>女子</v>
      </c>
      <c r="I5" s="29">
        <f ca="1">入力!Y25</f>
        <v>13</v>
      </c>
      <c r="J5" s="444" t="str">
        <f ca="1">IF(入力!A55="","",入力!A55)</f>
        <v>基本を大切に！
元気に楽しく！
バレーボール大好き！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 ca="1">IF(入力!J5="","",入力!J5)</f>
        <v>23005</v>
      </c>
      <c r="B7" s="33" t="str">
        <f ca="1">IF(入力!C3="","",入力!C3)</f>
        <v>大貫ジュニアバレーボールクラブ</v>
      </c>
      <c r="C7" s="33" t="str">
        <f ca="1">IF(入力!C2="","",入力!C2)</f>
        <v>ｵｵﾇｷｼﾞｭﾆｱﾊﾞﾚｰﾎﾞｰﾙｸﾗﾌﾞ</v>
      </c>
      <c r="D7" s="33" t="str">
        <f ca="1">IF(入力!AE3="","",入力!AE3)</f>
        <v>南房総支部</v>
      </c>
      <c r="E7" s="33" t="str">
        <f ca="1"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 ca="1">IF(入力!P5="","",入力!P5)</f>
        <v>JR内房</v>
      </c>
      <c r="S7" s="33" t="str">
        <f ca="1">IF(入力!AE5="","",入力!AE5)</f>
        <v>大貫</v>
      </c>
      <c r="T7" s="33"/>
      <c r="U7" s="33">
        <f ca="1">IF(入力!C4="","",入力!C4)</f>
        <v>431165347</v>
      </c>
      <c r="V7" s="33" t="str">
        <f ca="1"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 ca="1">IF(入力!C8="","",入力!C8)</f>
        <v>末</v>
      </c>
      <c r="D16" s="33" t="str">
        <f ca="1">IF(入力!E8="","",入力!E8)</f>
        <v>祐樹</v>
      </c>
      <c r="E16" s="33" t="str">
        <f ca="1">IF(入力!C7="","",入力!C7)</f>
        <v>スエ</v>
      </c>
      <c r="F16" s="33" t="str">
        <f ca="1">IF(入力!E7="","",入力!E7)</f>
        <v>ユウキ</v>
      </c>
      <c r="G16" s="33">
        <f ca="1">IF(入力!G7="","",入力!G7)</f>
        <v>514787551</v>
      </c>
      <c r="H16" s="33">
        <f ca="1">IF(入力!J7="","",入力!J7)</f>
        <v>291137</v>
      </c>
      <c r="I16" s="33" t="str">
        <f ca="1">IF(入力!M7="","",入力!M7)</f>
        <v>１２K１１４６４</v>
      </c>
      <c r="J16" s="33"/>
      <c r="K16" s="33"/>
      <c r="L16" s="33">
        <f ca="1">IF(入力!AT7="","",入力!AT7)</f>
        <v>41</v>
      </c>
      <c r="M16" s="33"/>
      <c r="N16" s="33"/>
      <c r="O16" s="33"/>
      <c r="P16" s="33"/>
      <c r="Q16" s="33"/>
      <c r="R16" s="33" t="str">
        <f ca="1">IF(入力!R7="","",入力!R7)</f>
        <v>２９３</v>
      </c>
      <c r="S16" s="33" t="str">
        <f ca="1">IF(入力!W7="","",入力!W7)</f>
        <v>００３６</v>
      </c>
      <c r="T16" s="33" t="str">
        <f ca="1">IF(入力!P8="","",入力!P8)</f>
        <v>千葉県富津市千種新田５７１－４４</v>
      </c>
      <c r="U16" s="33" t="str">
        <f ca="1">IF(入力!AL7="","",入力!AL7)</f>
        <v>０９０</v>
      </c>
      <c r="V16" s="33" t="str">
        <f ca="1">IF(入力!AK8="","",入力!AK8)</f>
        <v>２６２６</v>
      </c>
      <c r="W16" s="33" t="str">
        <f ca="1">IF(入力!AP8="","",入力!AP8)</f>
        <v>５９９７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 ca="1">IF(入力!C10="","",入力!C10)</f>
        <v>平</v>
      </c>
      <c r="D17" s="33" t="str">
        <f ca="1">IF(入力!E10="","",入力!E10)</f>
        <v>一晶</v>
      </c>
      <c r="E17" s="33" t="str">
        <f ca="1">IF(入力!C9="","",入力!C9)</f>
        <v>タイラ</v>
      </c>
      <c r="F17" s="33" t="str">
        <f ca="1">IF(入力!E9="","",入力!E9)</f>
        <v>カズアキ</v>
      </c>
      <c r="G17" s="33">
        <f ca="1">IF(入力!G9="","",入力!G9)</f>
        <v>514795775</v>
      </c>
      <c r="H17" s="33" t="str">
        <f ca="1">IF(入力!J9="","",入力!J9)</f>
        <v/>
      </c>
      <c r="I17" s="33" t="str">
        <f ca="1">IF(入力!M9="","",入力!M9)</f>
        <v/>
      </c>
      <c r="J17" s="33"/>
      <c r="K17" s="33"/>
      <c r="L17" s="33">
        <f ca="1">IF(入力!AT9="","",入力!AT9)</f>
        <v>61</v>
      </c>
      <c r="M17" s="33"/>
      <c r="N17" s="33"/>
      <c r="O17" s="33"/>
      <c r="P17" s="33"/>
      <c r="Q17" s="33"/>
      <c r="R17" s="33" t="str">
        <f ca="1">IF(入力!R9="","",入力!R9)</f>
        <v>２９９</v>
      </c>
      <c r="S17" s="33" t="str">
        <f ca="1">IF(入力!W9="","",入力!W9)</f>
        <v>１１７１</v>
      </c>
      <c r="T17" s="33" t="str">
        <f ca="1">IF(入力!P10="","",入力!P10)</f>
        <v>千葉県君津市八重原１７２－９０</v>
      </c>
      <c r="U17" s="33" t="str">
        <f ca="1">IF(入力!AL9="","",入力!AL9)</f>
        <v>０４３９</v>
      </c>
      <c r="V17" s="33" t="str">
        <f ca="1">IF(入力!AK10="","",入力!AK10)</f>
        <v>５５</v>
      </c>
      <c r="W17" s="33" t="str">
        <f ca="1">IF(入力!AP10="","",入力!AP10)</f>
        <v>６２４０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 ca="1">IF(入力!C12="","",入力!C12)</f>
        <v>渡辺</v>
      </c>
      <c r="D20" s="33" t="str">
        <f ca="1">IF(入力!E12="","",入力!E12)</f>
        <v>まさ子</v>
      </c>
      <c r="E20" s="33" t="str">
        <f ca="1">IF(入力!C11="","",入力!C11)</f>
        <v>ワタナベ</v>
      </c>
      <c r="F20" s="33" t="str">
        <f ca="1">IF(入力!E11="","",入力!E11)</f>
        <v>マサコ</v>
      </c>
      <c r="G20" s="33">
        <f ca="1">IF(入力!G11="","",入力!G11)</f>
        <v>507237399</v>
      </c>
      <c r="H20" s="33">
        <f ca="1">IF(入力!J11="","",入力!J11)</f>
        <v>18474</v>
      </c>
      <c r="I20" s="33" t="str">
        <f ca="1">IF(入力!M11="","",入力!M11)</f>
        <v>１２K０３２２２</v>
      </c>
      <c r="J20" s="33"/>
      <c r="K20" s="33"/>
      <c r="L20" s="33">
        <f ca="1">IF(入力!AT11="","",入力!AT11)</f>
        <v>71</v>
      </c>
      <c r="M20" s="33"/>
      <c r="N20" s="33"/>
      <c r="O20" s="33"/>
      <c r="P20" s="33"/>
      <c r="Q20" s="33"/>
      <c r="R20" s="33" t="str">
        <f ca="1">IF(入力!R11="","",入力!R11)</f>
        <v>２９３</v>
      </c>
      <c r="S20" s="33" t="str">
        <f ca="1">IF(入力!W11="","",入力!W11)</f>
        <v>００４２</v>
      </c>
      <c r="T20" s="33" t="str">
        <f ca="1">IF(入力!P12="","",入力!P12)</f>
        <v>千葉県富津市小久保２８２４－１</v>
      </c>
      <c r="U20" s="33" t="str">
        <f ca="1">IF(入力!AL11="","",入力!AL11)</f>
        <v>０４３９</v>
      </c>
      <c r="V20" s="33" t="str">
        <f ca="1">IF(入力!AK12="","",入力!AK12)</f>
        <v>６５</v>
      </c>
      <c r="W20" s="33" t="str">
        <f ca="1">IF(入力!AP12="","",入力!AP12)</f>
        <v>１６７５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 ca="1">IF(入力!G13="","",入力!G13)</f>
        <v/>
      </c>
      <c r="H21" s="33" t="str">
        <f ca="1">IF(入力!J13="","",入力!J13)</f>
        <v/>
      </c>
      <c r="I21" s="33" t="str">
        <f ca="1">IF(入力!M13="","",入力!M13)</f>
        <v/>
      </c>
      <c r="J21" s="33"/>
      <c r="K21" s="33"/>
      <c r="L21" s="33" t="str">
        <f ca="1">IF(入力!AT13="","",入力!AT13)</f>
        <v/>
      </c>
      <c r="M21" s="33"/>
      <c r="N21" s="33"/>
      <c r="O21" s="33"/>
      <c r="P21" s="33"/>
      <c r="Q21" s="33"/>
      <c r="R21" s="33" t="str">
        <f ca="1">IF(入力!R13="","",入力!R13)</f>
        <v/>
      </c>
      <c r="S21" s="33" t="str">
        <f ca="1">IF(入力!W13="","",入力!W13)</f>
        <v/>
      </c>
      <c r="T21" s="33" t="str">
        <f ca="1">IF(入力!P14="","",入力!P14)</f>
        <v/>
      </c>
      <c r="U21" s="33" t="str">
        <f ca="1">IF(入力!AL13="","",入力!AL13)</f>
        <v/>
      </c>
      <c r="V21" s="33" t="str">
        <f ca="1">IF(入力!AK14="","",入力!AK14)</f>
        <v/>
      </c>
      <c r="W21" s="33" t="str">
        <f ca="1"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 ca="1">IF(入力!C16="","",入力!C16)</f>
        <v>渡辺</v>
      </c>
      <c r="D22" s="33" t="str">
        <f ca="1">IF(入力!E16="","",入力!E16)</f>
        <v>まさ子</v>
      </c>
      <c r="E22" s="33" t="str">
        <f ca="1">IF(入力!C15="","",入力!C15)</f>
        <v>ワタナベ</v>
      </c>
      <c r="F22" s="33" t="str">
        <f ca="1">IF(入力!E15="","",入力!E15)</f>
        <v>マサコ</v>
      </c>
      <c r="G22" s="33"/>
      <c r="H22" s="33"/>
      <c r="I22" s="33"/>
      <c r="J22" s="33"/>
      <c r="K22" s="33"/>
      <c r="L22" s="33">
        <f ca="1">IF(入力!AT15="","",入力!AT15)</f>
        <v>71</v>
      </c>
      <c r="M22" s="33"/>
      <c r="N22" s="33" t="str">
        <f ca="1">IF(入力!C21="","",入力!C21)</f>
        <v>`090</v>
      </c>
      <c r="O22" s="33">
        <f ca="1">IF(入力!E21="","",入力!E21)</f>
        <v>1124</v>
      </c>
      <c r="P22" s="33">
        <f ca="1">IF(入力!G21="","",入力!G21)</f>
        <v>8067</v>
      </c>
      <c r="Q22" s="33"/>
      <c r="R22" s="33" t="str">
        <f ca="1">IF(入力!R15="","",入力!R15)</f>
        <v>293</v>
      </c>
      <c r="S22" s="33" t="str">
        <f ca="1">IF(入力!W15="","",入力!W15)</f>
        <v>0042</v>
      </c>
      <c r="T22" s="33" t="str">
        <f ca="1">IF(入力!P16="","",入力!P16)</f>
        <v>千葉県富津市小久保２８２４－１</v>
      </c>
      <c r="U22" s="33" t="str">
        <f ca="1">IF(入力!AL15="","",入力!AL15)</f>
        <v>0439</v>
      </c>
      <c r="V22" s="33" t="str">
        <f ca="1">IF(入力!AK16="","",入力!AK16)</f>
        <v>65</v>
      </c>
      <c r="W22" s="33" t="str">
        <f ca="1">IF(入力!AP16="","",入力!AP16)</f>
        <v>1675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 ca="1">IF(入力!$C$14="","",入力!$C$14)</f>
        <v>白木</v>
      </c>
      <c r="D23" s="33" t="str">
        <f ca="1">IF(入力!$E$14="","",入力!$E$14)</f>
        <v>美智子</v>
      </c>
      <c r="E23" s="33" t="str">
        <f ca="1">IF(入力!$C$13="","",入力!$C$13)</f>
        <v>シラキ</v>
      </c>
      <c r="F23" s="33" t="str">
        <f ca="1">IF(入力!$E$13="","",入力!$E$13)</f>
        <v>ミチコ</v>
      </c>
      <c r="G23" s="33" t="str">
        <f ca="1">IF(入力!G15="","",入力!G15)</f>
        <v/>
      </c>
      <c r="H23" s="33" t="str">
        <f ca="1">IF(入力!J15="","",入力!J15)</f>
        <v/>
      </c>
      <c r="I23" s="33" t="str">
        <f ca="1"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 ca="1">VLOOKUP($B$51,$A$53:$F$352,3)</f>
        <v>内田</v>
      </c>
      <c r="D24" s="74" t="str">
        <f ca="1">VLOOKUP($B$51,$A$53:$F$352,4)</f>
        <v>結唯</v>
      </c>
      <c r="E24" s="74" t="str">
        <f ca="1">VLOOKUP($B$51,$A$53:$F$352,5)</f>
        <v>ウチダ</v>
      </c>
      <c r="F24" s="74" t="str">
        <f ca="1">VLOOKUP($B$51,$A$53:$F$352,6)</f>
        <v>ユイ</v>
      </c>
      <c r="G24" s="33" t="str">
        <f ca="1">IF(入力!G8="","",入力!G8)</f>
        <v/>
      </c>
      <c r="H24" s="33" t="str">
        <f ca="1"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199</v>
      </c>
      <c r="B51" s="40">
        <f ca="1"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 ca="1">IF(入力!B25="","",入力!B25)</f>
        <v>①</v>
      </c>
      <c r="C53" s="33" t="str">
        <f ca="1">IF(入力!C26="","",入力!C26)</f>
        <v>内田</v>
      </c>
      <c r="D53" s="33" t="str">
        <f ca="1">IF(入力!E26="","",入力!E26)</f>
        <v>結唯</v>
      </c>
      <c r="E53" s="33" t="str">
        <f ca="1">IF(入力!C25="","",入力!C25)</f>
        <v>ウチダ</v>
      </c>
      <c r="F53" s="33" t="str">
        <f ca="1">IF(入力!E25="","",入力!E25)</f>
        <v>ユイ</v>
      </c>
      <c r="G53" s="33">
        <f ca="1">IF(入力!M25="","",入力!M25)</f>
        <v>516820743</v>
      </c>
      <c r="H53" s="33" t="str">
        <f ca="1">IF(入力!I25="","",入力!I25)</f>
        <v>富津市立大貫小学校</v>
      </c>
      <c r="I53" s="33">
        <f ca="1">IF(入力!G25="","",入力!G25)</f>
        <v>6</v>
      </c>
      <c r="J53" s="33">
        <f ca="1"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 ca="1">IF(入力!B27="","",入力!B27)</f>
        <v>2</v>
      </c>
      <c r="C54" s="33" t="str">
        <f ca="1">IF(入力!C28="","",入力!C28)</f>
        <v>森</v>
      </c>
      <c r="D54" s="33" t="str">
        <f ca="1">IF(入力!E28="","",入力!E28)</f>
        <v>結衣香</v>
      </c>
      <c r="E54" s="33" t="str">
        <f ca="1">IF(入力!C27="","",入力!C27)</f>
        <v>モリ</v>
      </c>
      <c r="F54" s="33" t="str">
        <f ca="1">IF(入力!E27="","",入力!E27)</f>
        <v>ユイカ</v>
      </c>
      <c r="G54" s="33">
        <f ca="1">IF(入力!M27="","",入力!M27)</f>
        <v>519873553</v>
      </c>
      <c r="H54" s="33" t="str">
        <f ca="1">IF(入力!I27="","",入力!I27)</f>
        <v>富津市立大貫小学校</v>
      </c>
      <c r="I54" s="33">
        <f ca="1">IF(入力!G27="","",入力!G27)</f>
        <v>6</v>
      </c>
      <c r="J54" s="33">
        <f ca="1"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 ca="1">IF(入力!B29="","",入力!B29)</f>
        <v>3</v>
      </c>
      <c r="C55" s="33" t="str">
        <f ca="1">IF(入力!C30="","",入力!C30)</f>
        <v>富井</v>
      </c>
      <c r="D55" s="33" t="str">
        <f ca="1">IF(入力!E30="","",入力!E30)</f>
        <v>清良</v>
      </c>
      <c r="E55" s="33" t="str">
        <f ca="1">IF(入力!C29="","",入力!C29)</f>
        <v>トミイ</v>
      </c>
      <c r="F55" s="33" t="str">
        <f ca="1">IF(入力!E29="","",入力!E29)</f>
        <v>セラ</v>
      </c>
      <c r="G55" s="33">
        <f ca="1">IF(入力!M29="","",入力!M29)</f>
        <v>520595727</v>
      </c>
      <c r="H55" s="33" t="str">
        <f ca="1">IF(入力!I29="","",入力!I29)</f>
        <v>富津市立大貫小学校</v>
      </c>
      <c r="I55" s="33">
        <f ca="1">IF(入力!G29="","",入力!G29)</f>
        <v>6</v>
      </c>
      <c r="J55" s="33">
        <f ca="1"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 ca="1">IF(入力!B31="","",入力!B31)</f>
        <v>4</v>
      </c>
      <c r="C56" s="33" t="str">
        <f ca="1">IF(入力!C32="","",入力!C32)</f>
        <v>白木</v>
      </c>
      <c r="D56" s="33" t="str">
        <f ca="1">IF(入力!E32="","",入力!E32)</f>
        <v>陽華</v>
      </c>
      <c r="E56" s="33" t="str">
        <f ca="1">IF(入力!C31="","",入力!C31)</f>
        <v>シラキ</v>
      </c>
      <c r="F56" s="33" t="str">
        <f ca="1">IF(入力!E31="","",入力!E31)</f>
        <v>ハルカ</v>
      </c>
      <c r="G56" s="33">
        <f ca="1">IF(入力!M31="","",入力!M31)</f>
        <v>518767273</v>
      </c>
      <c r="H56" s="33" t="str">
        <f ca="1">IF(入力!I31="","",入力!I31)</f>
        <v>富津市立大貫小学校</v>
      </c>
      <c r="I56" s="33">
        <f ca="1">IF(入力!G31="","",入力!G31)</f>
        <v>4</v>
      </c>
      <c r="J56" s="33">
        <f ca="1">IF(入力!P31="","",入力!P31)</f>
        <v>121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 ca="1">IF(入力!B33="","",入力!B33)</f>
        <v>5</v>
      </c>
      <c r="C57" s="33" t="str">
        <f ca="1">IF(入力!C34="","",入力!C34)</f>
        <v>平野</v>
      </c>
      <c r="D57" s="33" t="str">
        <f ca="1">IF(入力!E34="","",入力!E34)</f>
        <v>寧音</v>
      </c>
      <c r="E57" s="33" t="str">
        <f ca="1">IF(入力!C33="","",入力!C33)</f>
        <v>ヒラノ</v>
      </c>
      <c r="F57" s="33" t="str">
        <f ca="1">IF(入力!E33="","",入力!E33)</f>
        <v>ネネ</v>
      </c>
      <c r="G57" s="33">
        <f ca="1">IF(入力!M33="","",入力!M33)</f>
        <v>520703894</v>
      </c>
      <c r="H57" s="33" t="str">
        <f ca="1">IF(入力!I33="","",入力!I33)</f>
        <v>富津市立吉野小学校</v>
      </c>
      <c r="I57" s="33">
        <f ca="1">IF(入力!G33="","",入力!G33)</f>
        <v>5</v>
      </c>
      <c r="J57" s="33">
        <f ca="1"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 ca="1">IF(入力!B35="","",入力!B35)</f>
        <v>6</v>
      </c>
      <c r="C58" s="33" t="str">
        <f ca="1">IF(入力!C36="","",入力!C36)</f>
        <v>高橋</v>
      </c>
      <c r="D58" s="33" t="str">
        <f ca="1">IF(入力!E36="","",入力!E36)</f>
        <v>愛菜</v>
      </c>
      <c r="E58" s="33" t="str">
        <f ca="1">IF(入力!C35="","",入力!C35)</f>
        <v>タカハシ</v>
      </c>
      <c r="F58" s="33" t="str">
        <f ca="1">IF(入力!E35="","",入力!E35)</f>
        <v>マナ</v>
      </c>
      <c r="G58" s="33">
        <f ca="1">IF(入力!M35="","",入力!M35)</f>
        <v>520703900</v>
      </c>
      <c r="H58" s="33" t="str">
        <f ca="1">IF(入力!I35="","",入力!I35)</f>
        <v>富津市立吉野小学校</v>
      </c>
      <c r="I58" s="33">
        <f ca="1">IF(入力!G35="","",入力!G35)</f>
        <v>5</v>
      </c>
      <c r="J58" s="33">
        <f ca="1"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 ca="1">IF(入力!B37="","",入力!B37)</f>
        <v>7</v>
      </c>
      <c r="C59" s="33" t="str">
        <f ca="1">IF(入力!C38="","",入力!C38)</f>
        <v>平野</v>
      </c>
      <c r="D59" s="33" t="str">
        <f ca="1">IF(入力!E38="","",入力!E38)</f>
        <v>帆乃佳</v>
      </c>
      <c r="E59" s="33" t="str">
        <f ca="1">IF(入力!C37="","",入力!C37)</f>
        <v>ヒラノ</v>
      </c>
      <c r="F59" s="33" t="str">
        <f ca="1">IF(入力!E37="","",入力!E37)</f>
        <v>ホノカ</v>
      </c>
      <c r="G59" s="33">
        <f ca="1">IF(入力!M37="","",入力!M37)</f>
        <v>520688641</v>
      </c>
      <c r="H59" s="33" t="str">
        <f ca="1">IF(入力!I37="","",入力!I37)</f>
        <v>富津市立吉野小学校</v>
      </c>
      <c r="I59" s="33">
        <f ca="1">IF(入力!G37="","",入力!G37)</f>
        <v>2</v>
      </c>
      <c r="J59" s="33">
        <f ca="1"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 ca="1">IF(入力!B39="","",入力!B39)</f>
        <v>8</v>
      </c>
      <c r="C60" s="33" t="str">
        <f ca="1">IF(入力!C40="","",入力!C40)</f>
        <v>内田</v>
      </c>
      <c r="D60" s="33" t="str">
        <f ca="1">IF(入力!E40="","",入力!E40)</f>
        <v>彩瑚</v>
      </c>
      <c r="E60" s="33" t="str">
        <f ca="1">IF(入力!C39="","",入力!C39)</f>
        <v>ウチダ</v>
      </c>
      <c r="F60" s="33" t="str">
        <f ca="1">IF(入力!E39="","",入力!E39)</f>
        <v>アコ</v>
      </c>
      <c r="G60" s="33">
        <f ca="1">IF(入力!M39="","",入力!M39)</f>
        <v>521296388</v>
      </c>
      <c r="H60" s="33" t="str">
        <f ca="1">IF(入力!I39="","",入力!I39)</f>
        <v>富津市立大貫小学校</v>
      </c>
      <c r="I60" s="33">
        <f ca="1">IF(入力!G39="","",入力!G39)</f>
        <v>3</v>
      </c>
      <c r="J60" s="33">
        <f ca="1"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 ca="1">IF(入力!B41="","",入力!B41)</f>
        <v>9</v>
      </c>
      <c r="C61" s="33" t="str">
        <f ca="1">IF(入力!C42="","",入力!C42)</f>
        <v>松浦</v>
      </c>
      <c r="D61" s="33" t="str">
        <f ca="1">IF(入力!E42="","",入力!E42)</f>
        <v>愛南</v>
      </c>
      <c r="E61" s="33" t="str">
        <f ca="1">IF(入力!C41="","",入力!C41)</f>
        <v>マツウラ</v>
      </c>
      <c r="F61" s="33" t="str">
        <f ca="1">IF(入力!E41="","",入力!E41)</f>
        <v>アイナ</v>
      </c>
      <c r="G61" s="33">
        <f ca="1">IF(入力!M41="","",入力!M41)</f>
        <v>521296371</v>
      </c>
      <c r="H61" s="33" t="str">
        <f ca="1">IF(入力!I41="","",入力!I41)</f>
        <v>富津市立大貫小学校</v>
      </c>
      <c r="I61" s="33">
        <f ca="1">IF(入力!G41="","",入力!G41)</f>
        <v>3</v>
      </c>
      <c r="J61" s="33">
        <f ca="1"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 ca="1">IF(入力!B43="","",入力!B43)</f>
        <v/>
      </c>
      <c r="C62" s="33" t="str">
        <f ca="1">IF(入力!C44="","",入力!C44)</f>
        <v/>
      </c>
      <c r="D62" s="33" t="str">
        <f ca="1">IF(入力!E44="","",入力!E44)</f>
        <v/>
      </c>
      <c r="E62" s="33" t="str">
        <f ca="1">IF(入力!C43="","",入力!C43)</f>
        <v/>
      </c>
      <c r="F62" s="33" t="str">
        <f ca="1">IF(入力!E43="","",入力!E43)</f>
        <v/>
      </c>
      <c r="G62" s="33" t="str">
        <f ca="1">IF(入力!M43="","",入力!M43)</f>
        <v/>
      </c>
      <c r="H62" s="33" t="str">
        <f ca="1">IF(入力!I43="","",入力!I43)</f>
        <v/>
      </c>
      <c r="I62" s="33" t="str">
        <f ca="1">IF(入力!G43="","",入力!G43)</f>
        <v/>
      </c>
      <c r="J62" s="33" t="str">
        <f ca="1"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 ca="1">IF(入力!B45="","",入力!B45)</f>
        <v/>
      </c>
      <c r="C63" s="33" t="str">
        <f ca="1">IF(入力!C46="","",入力!C46)</f>
        <v/>
      </c>
      <c r="D63" s="33" t="str">
        <f ca="1">IF(入力!E46="","",入力!E46)</f>
        <v/>
      </c>
      <c r="E63" s="33" t="str">
        <f ca="1">IF(入力!C45="","",入力!C45)</f>
        <v/>
      </c>
      <c r="F63" s="33" t="str">
        <f ca="1">IF(入力!E45="","",入力!E45)</f>
        <v/>
      </c>
      <c r="G63" s="33" t="str">
        <f ca="1">IF(入力!M45="","",入力!M45)</f>
        <v/>
      </c>
      <c r="H63" s="33" t="str">
        <f ca="1">IF(入力!I45="","",入力!I45)</f>
        <v/>
      </c>
      <c r="I63" s="33" t="str">
        <f ca="1">IF(入力!G45="","",入力!G45)</f>
        <v/>
      </c>
      <c r="J63" s="33" t="str">
        <f ca="1"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 ca="1">IF(入力!B47="","",入力!B47)</f>
        <v/>
      </c>
      <c r="C64" s="33" t="str">
        <f ca="1">IF(入力!C48="","",入力!C48)</f>
        <v/>
      </c>
      <c r="D64" s="33" t="str">
        <f ca="1">IF(入力!E48="","",入力!E48)</f>
        <v/>
      </c>
      <c r="E64" s="33" t="str">
        <f ca="1">IF(入力!C47="","",入力!C47)</f>
        <v/>
      </c>
      <c r="F64" s="33" t="str">
        <f ca="1">IF(入力!E47="","",入力!E47)</f>
        <v/>
      </c>
      <c r="G64" s="33" t="str">
        <f ca="1">IF(入力!M47="","",入力!M47)</f>
        <v/>
      </c>
      <c r="H64" s="33" t="str">
        <f ca="1">IF(入力!I47="","",入力!I47)</f>
        <v/>
      </c>
      <c r="I64" s="33" t="str">
        <f ca="1">IF(入力!G47="","",入力!G47)</f>
        <v/>
      </c>
      <c r="J64" s="33" t="str">
        <f ca="1"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 ca="1">IF(入力!B49="","",入力!B49)</f>
        <v/>
      </c>
      <c r="C65" s="33" t="str">
        <f ca="1">IF(入力!C50="","",入力!C50)</f>
        <v/>
      </c>
      <c r="D65" s="33" t="str">
        <f ca="1">IF(入力!E50="","",入力!E50)</f>
        <v/>
      </c>
      <c r="E65" s="33" t="str">
        <f ca="1">IF(入力!C49="","",入力!C49)</f>
        <v/>
      </c>
      <c r="F65" s="33" t="str">
        <f ca="1">IF(入力!E49="","",入力!E49)</f>
        <v/>
      </c>
      <c r="G65" s="33" t="str">
        <f ca="1">IF(入力!M49="","",入力!M49)</f>
        <v/>
      </c>
      <c r="H65" s="33" t="str">
        <f ca="1">IF(入力!I49="","",入力!I49)</f>
        <v/>
      </c>
      <c r="I65" s="33" t="str">
        <f ca="1">IF(入力!G49="","",入力!G49)</f>
        <v/>
      </c>
      <c r="J65" s="33" t="str">
        <f ca="1"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 ca="1">IF(入力!B51="","",入力!B51)</f>
        <v/>
      </c>
      <c r="C66" s="33" t="str">
        <f ca="1">IF(入力!C52="","",入力!C52)</f>
        <v/>
      </c>
      <c r="D66" s="33" t="str">
        <f ca="1">IF(入力!E52="","",入力!E52)</f>
        <v/>
      </c>
      <c r="E66" s="33" t="str">
        <f ca="1">IF(入力!C51="","",入力!C51)</f>
        <v/>
      </c>
      <c r="F66" s="33" t="str">
        <f ca="1">IF(入力!E51="","",入力!E51)</f>
        <v/>
      </c>
      <c r="G66" s="33" t="str">
        <f ca="1">IF(入力!M51="","",入力!M51)</f>
        <v/>
      </c>
      <c r="H66" s="33" t="str">
        <f ca="1">IF(入力!I51="","",入力!I51)</f>
        <v/>
      </c>
      <c r="I66" s="33" t="str">
        <f ca="1">IF(入力!G51="","",入力!G51)</f>
        <v/>
      </c>
      <c r="J66" s="33" t="str">
        <f ca="1"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 ca="1">IF(入力!B52="","",入力!B52)</f>
        <v/>
      </c>
      <c r="C67" s="33"/>
      <c r="D67" s="33"/>
      <c r="E67" s="33"/>
      <c r="F67" s="33"/>
      <c r="G67" s="33"/>
      <c r="H67" s="33" t="str">
        <f ca="1">IF(入力!I52="","",入力!I52)</f>
        <v/>
      </c>
      <c r="I67" s="33" t="str">
        <f ca="1">IF(入力!G50="","",入力!G50)</f>
        <v/>
      </c>
      <c r="J67" s="33" t="str">
        <f ca="1"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 ca="1">IF(入力!B26="","",入力!B26)</f>
        <v/>
      </c>
      <c r="C68" s="33"/>
      <c r="D68" s="33"/>
      <c r="E68" s="33"/>
      <c r="F68" s="33"/>
      <c r="G68" s="33"/>
      <c r="H68" s="33" t="str">
        <f ca="1">IF(入力!I26="","",入力!I26)</f>
        <v/>
      </c>
      <c r="I68" s="33" t="str">
        <f ca="1">IF(入力!G52="","",入力!G52)</f>
        <v/>
      </c>
      <c r="J68" s="33" t="str">
        <f ca="1"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 ca="1">IF(入力!B28="","",入力!B28)</f>
        <v/>
      </c>
      <c r="C69" s="33"/>
      <c r="D69" s="33"/>
      <c r="E69" s="33"/>
      <c r="F69" s="33"/>
      <c r="G69" s="33"/>
      <c r="H69" s="33" t="str">
        <f ca="1">IF(入力!I28="","",入力!I28)</f>
        <v/>
      </c>
      <c r="I69" s="33" t="str">
        <f ca="1">IF(入力!G26="","",入力!G26)</f>
        <v/>
      </c>
      <c r="J69" s="33" t="str">
        <f ca="1"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 ca="1">IF(入力!B30="","",入力!B30)</f>
        <v/>
      </c>
      <c r="C70" s="33"/>
      <c r="D70" s="33"/>
      <c r="E70" s="33"/>
      <c r="F70" s="33"/>
      <c r="G70" s="33"/>
      <c r="H70" s="33" t="str">
        <f ca="1">IF(入力!I30="","",入力!I30)</f>
        <v/>
      </c>
      <c r="I70" s="33" t="str">
        <f ca="1">IF(入力!G28="","",入力!G28)</f>
        <v/>
      </c>
      <c r="J70" s="33" t="str">
        <f ca="1"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 ca="1">IF(入力!B32="","",入力!B32)</f>
        <v/>
      </c>
      <c r="C71" s="33"/>
      <c r="D71" s="33"/>
      <c r="E71" s="33"/>
      <c r="F71" s="33"/>
      <c r="G71" s="33"/>
      <c r="H71" s="33" t="str">
        <f ca="1">IF(入力!I32="","",入力!I32)</f>
        <v/>
      </c>
      <c r="I71" s="33" t="str">
        <f ca="1">IF(入力!G30="","",入力!G30)</f>
        <v/>
      </c>
      <c r="J71" s="33" t="str">
        <f ca="1"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 ca="1">IF(入力!B34="","",入力!B34)</f>
        <v/>
      </c>
      <c r="C72" s="33"/>
      <c r="D72" s="33"/>
      <c r="E72" s="33"/>
      <c r="F72" s="33"/>
      <c r="G72" s="33"/>
      <c r="H72" s="33" t="str">
        <f ca="1">IF(入力!I34="","",入力!I34)</f>
        <v/>
      </c>
      <c r="I72" s="33" t="str">
        <f ca="1">IF(入力!G32="","",入力!G32)</f>
        <v/>
      </c>
      <c r="J72" s="33" t="str">
        <f ca="1"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 ca="1">IF(入力!B36="","",入力!B36)</f>
        <v/>
      </c>
      <c r="C73" s="33"/>
      <c r="D73" s="33"/>
      <c r="E73" s="33"/>
      <c r="F73" s="33"/>
      <c r="G73" s="33"/>
      <c r="H73" s="33" t="str">
        <f ca="1">IF(入力!I36="","",入力!I36)</f>
        <v/>
      </c>
      <c r="I73" s="33" t="str">
        <f ca="1">IF(入力!G34="","",入力!G34)</f>
        <v/>
      </c>
      <c r="J73" s="33" t="str">
        <f ca="1"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 ca="1">IF(入力!B38="","",入力!B38)</f>
        <v/>
      </c>
      <c r="C74" s="33"/>
      <c r="D74" s="33"/>
      <c r="E74" s="33"/>
      <c r="F74" s="33"/>
      <c r="G74" s="33"/>
      <c r="H74" s="33" t="str">
        <f ca="1">IF(入力!I38="","",入力!I38)</f>
        <v/>
      </c>
      <c r="I74" s="33" t="str">
        <f ca="1">IF(入力!G36="","",入力!G36)</f>
        <v/>
      </c>
      <c r="J74" s="33" t="str">
        <f ca="1"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 ca="1">IF(入力!B40="","",入力!B40)</f>
        <v/>
      </c>
      <c r="C75" s="33"/>
      <c r="D75" s="33"/>
      <c r="E75" s="33"/>
      <c r="F75" s="33"/>
      <c r="G75" s="33"/>
      <c r="H75" s="33" t="str">
        <f ca="1">IF(入力!I40="","",入力!I40)</f>
        <v/>
      </c>
      <c r="I75" s="33" t="str">
        <f ca="1">IF(入力!G38="","",入力!G38)</f>
        <v/>
      </c>
      <c r="J75" s="33" t="str">
        <f ca="1"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 ca="1">IF(入力!B42="","",入力!B42)</f>
        <v/>
      </c>
      <c r="C76" s="33"/>
      <c r="D76" s="33"/>
      <c r="E76" s="33"/>
      <c r="F76" s="33"/>
      <c r="G76" s="33"/>
      <c r="H76" s="33" t="str">
        <f ca="1">IF(入力!I42="","",入力!I42)</f>
        <v/>
      </c>
      <c r="I76" s="33" t="str">
        <f ca="1">IF(入力!G40="","",入力!G40)</f>
        <v/>
      </c>
      <c r="J76" s="33" t="str">
        <f ca="1"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 ca="1">IF(入力!B44="","",入力!B44)</f>
        <v/>
      </c>
      <c r="C77" s="33"/>
      <c r="D77" s="33"/>
      <c r="E77" s="33"/>
      <c r="F77" s="33"/>
      <c r="G77" s="33"/>
      <c r="H77" s="33" t="str">
        <f ca="1">IF(入力!I44="","",入力!I44)</f>
        <v/>
      </c>
      <c r="I77" s="33" t="str">
        <f ca="1">IF(入力!G42="","",入力!G42)</f>
        <v/>
      </c>
      <c r="J77" s="33" t="str">
        <f ca="1"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 ca="1">IF(入力!B46="","",入力!B46)</f>
        <v/>
      </c>
      <c r="C78" s="33"/>
      <c r="D78" s="33"/>
      <c r="E78" s="33"/>
      <c r="F78" s="33"/>
      <c r="G78" s="33"/>
      <c r="H78" s="33" t="str">
        <f ca="1">IF(入力!I46="","",入力!I46)</f>
        <v/>
      </c>
      <c r="I78" s="33" t="str">
        <f ca="1">IF(入力!G44="","",入力!G44)</f>
        <v/>
      </c>
      <c r="J78" s="33" t="str">
        <f ca="1"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 ca="1">IF(入力!B48="","",入力!B48)</f>
        <v/>
      </c>
      <c r="C79" s="33"/>
      <c r="D79" s="33"/>
      <c r="E79" s="33"/>
      <c r="F79" s="33"/>
      <c r="G79" s="33"/>
      <c r="H79" s="33" t="str">
        <f ca="1">IF(入力!I48="","",入力!I48)</f>
        <v/>
      </c>
      <c r="I79" s="33" t="str">
        <f ca="1">IF(入力!G46="","",入力!G46)</f>
        <v/>
      </c>
      <c r="J79" s="33" t="str">
        <f ca="1"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 ca="1">IF(入力!B50="","",入力!B50)</f>
        <v/>
      </c>
      <c r="C80" s="33"/>
      <c r="D80" s="33"/>
      <c r="E80" s="33"/>
      <c r="F80" s="33"/>
      <c r="G80" s="33"/>
      <c r="H80" s="33" t="str">
        <f ca="1">IF(入力!I50="","",入力!I50)</f>
        <v/>
      </c>
      <c r="I80" s="33" t="str">
        <f ca="1">IF(入力!G48="","",入力!G48)</f>
        <v/>
      </c>
      <c r="J80" s="33" t="str">
        <f ca="1"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nabe</cp:lastModifiedBy>
  <cp:lastPrinted>2021-05-24T07:24:30Z</cp:lastPrinted>
  <dcterms:created xsi:type="dcterms:W3CDTF">2014-04-05T09:56:00Z</dcterms:created>
  <dcterms:modified xsi:type="dcterms:W3CDTF">2021-05-24T12:49:08Z</dcterms:modified>
</cp:coreProperties>
</file>