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<sst xmlns="http://schemas.openxmlformats.org/spreadsheetml/2006/main" count="439" uniqueCount="291">
  <si>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</si>
  <si>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</si>
  <si>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</si>
  <si>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</si>
  <si>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</si>
  <si>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</si>
  <si>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</si>
  <si>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</si>
  <si>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</si>
  <si>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</si>
  <si>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</si>
  <si>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</si>
  <si>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</si>
  <si>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</si>
  <si>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</si>
  <si>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</si>
  <si>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</si>
  <si>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</si>
  <si>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</si>
  <si>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</si>
  <si>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</si>
  <si>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</si>
  <si>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</si>
  <si>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</si>
  <si>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</si>
  <si>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</si>
  <si>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</si>
  <si>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</si>
  <si>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</si>
  <si>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</si>
  <si>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</si>
  <si>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</si>
  <si>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</si>
  <si>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</si>
  <si>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</si>
  <si>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</si>
  <si>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</si>
  <si>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</si>
  <si>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</si>
  <si>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</si>
  <si>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</si>
  <si>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</si>
  <si>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</si>
  <si>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</si>
  <si>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</si>
  <si>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</si>
  <si>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</si>
  <si>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</si>
  <si>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</si>
  <si>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</si>
  <si>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</si>
  <si>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</si>
  <si>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</si>
  <si>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</si>
  <si>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</si>
  <si>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</si>
  <si>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</si>
  <si>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</si>
  <si>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</si>
  <si>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</si>
  <si>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</si>
  <si>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</si>
  <si>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</si>
  <si>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</si>
  <si>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</si>
  <si>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</si>
  <si>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</si>
  <si>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</si>
  <si>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</si>
  <si>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</si>
  <si>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</si>
  <si>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</si>
  <si>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</si>
  <si>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</si>
  <si>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</si>
  <si>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</si>
  <si>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</si>
  <si>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</si>
  <si>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</si>
  <si>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</si>
  <si>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</si>
  <si>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</si>
  <si>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</si>
  <si>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</si>
  <si>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</si>
  <si>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</si>
  <si>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</si>
  <si>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</si>
  <si>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</si>
  <si>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</si>
  <si>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</si>
  <si>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</si>
  <si>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</si>
  <si>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</si>
  <si>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</si>
  <si>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</si>
  <si>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</si>
  <si>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</si>
  <si>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</si>
  <si>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</si>
  <si>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</si>
  <si>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</si>
  <si>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</si>
  <si>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</si>
  <si>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</si>
  <si>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</si>
  <si>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</si>
  <si>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</si>
  <si>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</si>
  <si>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</si>
  <si>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</si>
  <si>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</si>
  <si>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</si>
  <si>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</si>
  <si>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</si>
  <si>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</si>
  <si>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</si>
  <si>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</si>
  <si>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</si>
  <si>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</si>
  <si>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</si>
  <si>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</si>
  <si>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</si>
  <si>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</si>
  <si>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</si>
  <si>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</si>
  <si>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</si>
  <si>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</si>
  <si>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</si>
  <si>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</si>
  <si>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</si>
  <si>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</si>
  <si>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</si>
  <si>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</si>
  <si>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</si>
  <si>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</si>
  <si>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</si>
  <si>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</si>
  <si>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</si>
  <si>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</si>
  <si>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</si>
  <si>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</si>
  <si>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</si>
  <si>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</si>
  <si>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</si>
  <si>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</si>
  <si>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</si>
  <si>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</si>
  <si>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</si>
  <si>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</si>
  <si>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</si>
  <si>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</si>
  <si>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</si>
  <si>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</si>
  <si>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</si>
  <si>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</si>
  <si>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</si>
  <si>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</si>
  <si>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</si>
  <si>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</si>
  <si>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</si>
  <si>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</si>
  <si>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</si>
  <si>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</si>
  <si>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</si>
  <si>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</si>
  <si>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</si>
  <si>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</si>
  <si>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</si>
  <si>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</si>
  <si>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</si>
  <si>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</si>
  <si>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</si>
  <si>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</si>
  <si>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</si>
  <si>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</si>
  <si>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</si>
  <si>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</si>
  <si>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</si>
  <si>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</si>
  <si>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</si>
  <si>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</si>
  <si>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</si>
  <si>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</si>
  <si>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</si>
  <si>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</si>
  <si>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</si>
  <si>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</si>
  <si>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</si>
  <si>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</si>
  <si>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</si>
  <si>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</si>
  <si>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</si>
  <si>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</si>
  <si>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</si>
  <si>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</si>
  <si>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</si>
  <si>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</si>
  <si>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</si>
  <si>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</si>
  <si>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ミサキジニア</t>
    </r>
    <r>
      <rPr>
        <sz val="16"/>
        <color indexed="8"/>
        <rFont val="Calibri"/>
        <family val="2"/>
      </rPr>
      <t>VBC</t>
    </r>
    <phoneticPr fontId="2"/>
  </si>
  <si>
    <t>ミサキジュニア　バレーボールクラブ</t>
    <phoneticPr fontId="2"/>
  </si>
  <si>
    <t>富津市</t>
    <rPh sb="0" eb="3">
      <t>フッツシ</t>
    </rPh>
    <phoneticPr fontId="2"/>
  </si>
  <si>
    <t>青堀</t>
    <rPh sb="0" eb="2">
      <t>アオホリ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</si>
  <si>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</si>
  <si>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鈴木</t>
    <rPh sb="0" eb="2">
      <t>スズキ</t>
    </rPh>
    <phoneticPr fontId="2"/>
  </si>
  <si>
    <t>オオニシ</t>
    <phoneticPr fontId="2"/>
  </si>
  <si>
    <t>大西</t>
    <rPh sb="0" eb="2">
      <t>オオニシ</t>
    </rPh>
    <phoneticPr fontId="2"/>
  </si>
  <si>
    <t>シライワ</t>
    <phoneticPr fontId="2"/>
  </si>
  <si>
    <t>白岩</t>
    <rPh sb="0" eb="2">
      <t>シライワ</t>
    </rPh>
    <phoneticPr fontId="2"/>
  </si>
  <si>
    <t>スズキ</t>
    <phoneticPr fontId="2"/>
  </si>
  <si>
    <t>ヨシオ</t>
    <phoneticPr fontId="2"/>
  </si>
  <si>
    <t>芳保</t>
    <rPh sb="0" eb="1">
      <t>カンバ</t>
    </rPh>
    <rPh sb="1" eb="2">
      <t>ホ</t>
    </rPh>
    <phoneticPr fontId="2"/>
  </si>
  <si>
    <t>リカ</t>
    <phoneticPr fontId="2"/>
  </si>
  <si>
    <t>理香</t>
    <rPh sb="0" eb="2">
      <t>リカ</t>
    </rPh>
    <phoneticPr fontId="2"/>
  </si>
  <si>
    <t>コウジ</t>
    <phoneticPr fontId="2"/>
  </si>
  <si>
    <t>宏冶</t>
    <rPh sb="0" eb="2">
      <t>コウジ</t>
    </rPh>
    <phoneticPr fontId="2"/>
  </si>
  <si>
    <t>293</t>
    <phoneticPr fontId="2"/>
  </si>
  <si>
    <t>0006</t>
    <phoneticPr fontId="2"/>
  </si>
  <si>
    <t>千葉県富津市下飯野67</t>
    <rPh sb="0" eb="3">
      <t>チバケン</t>
    </rPh>
    <rPh sb="3" eb="6">
      <t>フッツシ</t>
    </rPh>
    <rPh sb="6" eb="9">
      <t>シモイイノ</t>
    </rPh>
    <phoneticPr fontId="2"/>
  </si>
  <si>
    <t>0439</t>
    <phoneticPr fontId="2"/>
  </si>
  <si>
    <t>87</t>
    <phoneticPr fontId="2"/>
  </si>
  <si>
    <t>8731</t>
    <phoneticPr fontId="2"/>
  </si>
  <si>
    <t>299</t>
    <phoneticPr fontId="2"/>
  </si>
  <si>
    <t>0264</t>
    <phoneticPr fontId="2"/>
  </si>
  <si>
    <t>千葉県袖ケ浦市今井1-27-2</t>
    <rPh sb="0" eb="3">
      <t>チバケン</t>
    </rPh>
    <rPh sb="3" eb="7">
      <t>ソデガウラシ</t>
    </rPh>
    <rPh sb="7" eb="9">
      <t>イマイ</t>
    </rPh>
    <phoneticPr fontId="2"/>
  </si>
  <si>
    <t>080</t>
    <phoneticPr fontId="2"/>
  </si>
  <si>
    <t>3928</t>
    <phoneticPr fontId="2"/>
  </si>
  <si>
    <t>2960</t>
    <phoneticPr fontId="2"/>
  </si>
  <si>
    <t>292</t>
    <phoneticPr fontId="2"/>
  </si>
  <si>
    <t>0825</t>
    <phoneticPr fontId="2"/>
  </si>
  <si>
    <t>千葉県木更津市畑沢2-39-10　202</t>
    <rPh sb="0" eb="3">
      <t>チバケン</t>
    </rPh>
    <rPh sb="3" eb="7">
      <t>キサラヅシ</t>
    </rPh>
    <rPh sb="7" eb="9">
      <t>ハタザワ</t>
    </rPh>
    <phoneticPr fontId="2"/>
  </si>
  <si>
    <t>090</t>
    <phoneticPr fontId="2"/>
  </si>
  <si>
    <t>8586</t>
    <phoneticPr fontId="2"/>
  </si>
  <si>
    <t>4094</t>
    <phoneticPr fontId="2"/>
  </si>
  <si>
    <t>0439</t>
    <phoneticPr fontId="2"/>
  </si>
  <si>
    <t>ヒラノ</t>
    <phoneticPr fontId="2"/>
  </si>
  <si>
    <t>平野</t>
    <rPh sb="0" eb="2">
      <t>ヒラノ</t>
    </rPh>
    <phoneticPr fontId="2"/>
  </si>
  <si>
    <t>オオニシ</t>
    <phoneticPr fontId="2"/>
  </si>
  <si>
    <t>シシクラ</t>
    <phoneticPr fontId="2"/>
  </si>
  <si>
    <t>宍倉</t>
    <rPh sb="0" eb="2">
      <t>シシクラ</t>
    </rPh>
    <phoneticPr fontId="2"/>
  </si>
  <si>
    <t>タカナシ</t>
    <phoneticPr fontId="2"/>
  </si>
  <si>
    <t>高梨</t>
    <rPh sb="0" eb="2">
      <t>タカナシ</t>
    </rPh>
    <phoneticPr fontId="2"/>
  </si>
  <si>
    <t>ヌマヤマ</t>
    <phoneticPr fontId="2"/>
  </si>
  <si>
    <t>沼山</t>
    <rPh sb="0" eb="2">
      <t>ヌマヤマ</t>
    </rPh>
    <phoneticPr fontId="2"/>
  </si>
  <si>
    <t>ワタナベ</t>
    <phoneticPr fontId="2"/>
  </si>
  <si>
    <t>渡邊</t>
    <rPh sb="0" eb="2">
      <t>ワタナベ</t>
    </rPh>
    <phoneticPr fontId="2"/>
  </si>
  <si>
    <t>クリハラ</t>
    <phoneticPr fontId="2"/>
  </si>
  <si>
    <t>栗原</t>
    <rPh sb="0" eb="2">
      <t>クリハラ</t>
    </rPh>
    <phoneticPr fontId="2"/>
  </si>
  <si>
    <t>カワタ</t>
    <phoneticPr fontId="2"/>
  </si>
  <si>
    <t>川田</t>
    <rPh sb="0" eb="2">
      <t>カワタ</t>
    </rPh>
    <phoneticPr fontId="2"/>
  </si>
  <si>
    <t>クボタ</t>
    <phoneticPr fontId="2"/>
  </si>
  <si>
    <t>久保田</t>
    <rPh sb="0" eb="3">
      <t>クボタ</t>
    </rPh>
    <phoneticPr fontId="2"/>
  </si>
  <si>
    <t>シライワ</t>
    <phoneticPr fontId="2"/>
  </si>
  <si>
    <t>ワダ</t>
    <phoneticPr fontId="2"/>
  </si>
  <si>
    <t>和田</t>
    <rPh sb="0" eb="2">
      <t>ワダ</t>
    </rPh>
    <phoneticPr fontId="2"/>
  </si>
  <si>
    <t>ルナ</t>
    <phoneticPr fontId="2"/>
  </si>
  <si>
    <t>瑠奈</t>
    <rPh sb="0" eb="2">
      <t>ルナ</t>
    </rPh>
    <phoneticPr fontId="2"/>
  </si>
  <si>
    <t>莉可</t>
    <rPh sb="0" eb="1">
      <t>リ</t>
    </rPh>
    <rPh sb="1" eb="2">
      <t>カ</t>
    </rPh>
    <phoneticPr fontId="2"/>
  </si>
  <si>
    <t>リナ</t>
    <phoneticPr fontId="2"/>
  </si>
  <si>
    <t>璃奈</t>
    <rPh sb="0" eb="2">
      <t>リナ</t>
    </rPh>
    <phoneticPr fontId="2"/>
  </si>
  <si>
    <t>アユカ</t>
    <phoneticPr fontId="2"/>
  </si>
  <si>
    <t>歩佳</t>
    <rPh sb="0" eb="2">
      <t>アユカ</t>
    </rPh>
    <phoneticPr fontId="2"/>
  </si>
  <si>
    <t>マオ</t>
    <phoneticPr fontId="2"/>
  </si>
  <si>
    <t>真央</t>
    <rPh sb="0" eb="2">
      <t>マオ</t>
    </rPh>
    <phoneticPr fontId="2"/>
  </si>
  <si>
    <t>ココロ</t>
    <phoneticPr fontId="2"/>
  </si>
  <si>
    <t>心</t>
    <rPh sb="0" eb="1">
      <t>ココロ</t>
    </rPh>
    <phoneticPr fontId="2"/>
  </si>
  <si>
    <t>カナン</t>
    <phoneticPr fontId="2"/>
  </si>
  <si>
    <t>華南</t>
    <rPh sb="0" eb="2">
      <t>カナン</t>
    </rPh>
    <phoneticPr fontId="2"/>
  </si>
  <si>
    <t>アノカ</t>
    <phoneticPr fontId="2"/>
  </si>
  <si>
    <t>亜乃果</t>
    <rPh sb="0" eb="1">
      <t>ア</t>
    </rPh>
    <rPh sb="1" eb="2">
      <t>ノ</t>
    </rPh>
    <rPh sb="2" eb="3">
      <t>カ</t>
    </rPh>
    <phoneticPr fontId="2"/>
  </si>
  <si>
    <t>アヅキ</t>
    <phoneticPr fontId="2"/>
  </si>
  <si>
    <t>絢月</t>
    <rPh sb="0" eb="1">
      <t>アヤ</t>
    </rPh>
    <rPh sb="1" eb="2">
      <t>ツキ</t>
    </rPh>
    <phoneticPr fontId="2"/>
  </si>
  <si>
    <t>マユ</t>
    <phoneticPr fontId="2"/>
  </si>
  <si>
    <t>万結</t>
    <rPh sb="0" eb="2">
      <t>マユ</t>
    </rPh>
    <phoneticPr fontId="2"/>
  </si>
  <si>
    <t>サクラ</t>
    <phoneticPr fontId="2"/>
  </si>
  <si>
    <t>さくら</t>
    <phoneticPr fontId="2"/>
  </si>
  <si>
    <t>ユズナ</t>
    <phoneticPr fontId="2"/>
  </si>
  <si>
    <t>柚那</t>
    <rPh sb="0" eb="1">
      <t>ユズ</t>
    </rPh>
    <rPh sb="1" eb="2">
      <t>ナ</t>
    </rPh>
    <phoneticPr fontId="2"/>
  </si>
  <si>
    <t>ミウナ</t>
    <phoneticPr fontId="2"/>
  </si>
  <si>
    <t>美羽菜</t>
    <rPh sb="0" eb="2">
      <t>ミウ</t>
    </rPh>
    <rPh sb="2" eb="3">
      <t>ナ</t>
    </rPh>
    <phoneticPr fontId="2"/>
  </si>
  <si>
    <t>ヒラリ</t>
    <phoneticPr fontId="2"/>
  </si>
  <si>
    <t>陽桜梨</t>
    <rPh sb="0" eb="1">
      <t>ヒ</t>
    </rPh>
    <rPh sb="1" eb="2">
      <t>サクラ</t>
    </rPh>
    <rPh sb="2" eb="3">
      <t>リ</t>
    </rPh>
    <phoneticPr fontId="2"/>
  </si>
  <si>
    <t>富津市立青堀小学校</t>
    <rPh sb="0" eb="4">
      <t>フッツシリツ</t>
    </rPh>
    <rPh sb="4" eb="6">
      <t>アオホリ</t>
    </rPh>
    <rPh sb="6" eb="9">
      <t>ショウガッコウ</t>
    </rPh>
    <phoneticPr fontId="2"/>
  </si>
  <si>
    <t>富津市立青堀小学校</t>
    <rPh sb="0" eb="9">
      <t>フッツシリツアオホリショウガッコウ</t>
    </rPh>
    <phoneticPr fontId="2"/>
  </si>
  <si>
    <t>富津市立富津小学校</t>
    <rPh sb="0" eb="4">
      <t>フッツシリツ</t>
    </rPh>
    <rPh sb="4" eb="6">
      <t>フッツ</t>
    </rPh>
    <rPh sb="6" eb="9">
      <t>ショウガッコウ</t>
    </rPh>
    <phoneticPr fontId="2"/>
  </si>
  <si>
    <t>君津市立貞元小学校</t>
    <rPh sb="0" eb="4">
      <t>キミツシリツ</t>
    </rPh>
    <rPh sb="4" eb="6">
      <t>サダモト</t>
    </rPh>
    <rPh sb="6" eb="9">
      <t>ショウガッコウ</t>
    </rPh>
    <phoneticPr fontId="2"/>
  </si>
  <si>
    <t>木更津市立畑沢小学校</t>
    <rPh sb="0" eb="5">
      <t>キサラヅシリツ</t>
    </rPh>
    <rPh sb="5" eb="7">
      <t>ハタザワ</t>
    </rPh>
    <rPh sb="7" eb="10">
      <t>ショウガッコウ</t>
    </rPh>
    <phoneticPr fontId="2"/>
  </si>
  <si>
    <t>努力は必ず報われる。
もし報われない努力があるのならば、それはまだ努力と呼べない。
努力して結果が出ると『自信になる』　
努力せず結果が出ると『傲りになる』
努力せず結果も出ないと『後悔が残る』　
努力して結果が出ないとしても『経験が残る』</t>
    <rPh sb="42" eb="44">
      <t>ドリョク</t>
    </rPh>
    <rPh sb="46" eb="48">
      <t>ケッカ</t>
    </rPh>
    <rPh sb="49" eb="50">
      <t>デ</t>
    </rPh>
    <rPh sb="53" eb="55">
      <t>ジシン</t>
    </rPh>
    <rPh sb="61" eb="63">
      <t>ドリョク</t>
    </rPh>
    <rPh sb="65" eb="67">
      <t>ケッカ</t>
    </rPh>
    <rPh sb="68" eb="69">
      <t>デ</t>
    </rPh>
    <rPh sb="72" eb="73">
      <t>オゴ</t>
    </rPh>
    <rPh sb="79" eb="81">
      <t>ドリョク</t>
    </rPh>
    <rPh sb="83" eb="85">
      <t>ケッカ</t>
    </rPh>
    <rPh sb="86" eb="87">
      <t>デ</t>
    </rPh>
    <rPh sb="91" eb="93">
      <t>コウカイ</t>
    </rPh>
    <rPh sb="94" eb="95">
      <t>ノコ</t>
    </rPh>
    <rPh sb="99" eb="101">
      <t>ドリョク</t>
    </rPh>
    <rPh sb="103" eb="105">
      <t>ケッカ</t>
    </rPh>
    <rPh sb="106" eb="107">
      <t>デ</t>
    </rPh>
    <rPh sb="114" eb="116">
      <t>ケイケン</t>
    </rPh>
    <rPh sb="117" eb="118">
      <t>ノコ</t>
    </rPh>
    <phoneticPr fontId="2"/>
  </si>
  <si>
    <t>①</t>
    <phoneticPr fontId="2"/>
  </si>
  <si>
    <t>鈴木瑠奈</t>
    <rPh sb="0" eb="2">
      <t>スズキ</t>
    </rPh>
    <rPh sb="2" eb="4">
      <t>ルナ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</si>
</sst>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6" zoomScaleNormal="100" workbookViewId="0">
      <selection activeCell="Y36" sqref="Y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7" t="s">
        <v>183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52"/>
      <c r="L2" s="252"/>
      <c r="M2" s="252"/>
      <c r="N2" s="252"/>
      <c r="O2" s="253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49" t="s">
        <v>159</v>
      </c>
      <c r="K3" s="250"/>
      <c r="L3" s="250"/>
      <c r="M3" s="250"/>
      <c r="N3" s="250"/>
      <c r="O3" s="251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182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1" t="s">
        <v>191</v>
      </c>
      <c r="B4" s="262"/>
      <c r="C4" s="254">
        <v>434337854</v>
      </c>
      <c r="D4" s="255"/>
      <c r="E4" s="255"/>
      <c r="F4" s="255"/>
      <c r="G4" s="255"/>
      <c r="H4" s="255"/>
      <c r="I4" s="256"/>
      <c r="J4" s="265" t="s">
        <v>185</v>
      </c>
      <c r="K4" s="266"/>
      <c r="L4" s="266"/>
      <c r="M4" s="266"/>
      <c r="N4" s="266"/>
      <c r="O4" s="267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3" t="s">
        <v>184</v>
      </c>
      <c r="B5" s="264"/>
      <c r="C5" s="257"/>
      <c r="D5" s="258"/>
      <c r="E5" s="258"/>
      <c r="F5" s="258"/>
      <c r="G5" s="258"/>
      <c r="H5" s="258"/>
      <c r="I5" s="259"/>
      <c r="J5" s="229"/>
      <c r="K5" s="229"/>
      <c r="L5" s="229"/>
      <c r="M5" s="229"/>
      <c r="N5" s="229"/>
      <c r="O5" s="229"/>
      <c r="P5" s="196" t="s">
        <v>204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7" t="s">
        <v>203</v>
      </c>
      <c r="AF5" s="196"/>
      <c r="AG5" s="196"/>
      <c r="AH5" s="196"/>
      <c r="AI5" s="196"/>
      <c r="AJ5" s="196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210</v>
      </c>
      <c r="D7" s="137"/>
      <c r="E7" s="138" t="s">
        <v>211</v>
      </c>
      <c r="F7" s="139"/>
      <c r="G7" s="231">
        <v>506074634</v>
      </c>
      <c r="H7" s="231"/>
      <c r="I7" s="231"/>
      <c r="J7" s="231">
        <v>1597</v>
      </c>
      <c r="K7" s="231"/>
      <c r="L7" s="231"/>
      <c r="M7" s="231">
        <v>379939</v>
      </c>
      <c r="N7" s="231"/>
      <c r="O7" s="231"/>
      <c r="P7" s="203" t="s">
        <v>72</v>
      </c>
      <c r="Q7" s="204"/>
      <c r="R7" s="172" t="s">
        <v>217</v>
      </c>
      <c r="S7" s="172"/>
      <c r="T7" s="172"/>
      <c r="U7" s="172"/>
      <c r="V7" s="50" t="s">
        <v>73</v>
      </c>
      <c r="W7" s="162" t="s">
        <v>218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220</v>
      </c>
      <c r="AM7" s="83"/>
      <c r="AN7" s="83"/>
      <c r="AO7" s="83"/>
      <c r="AP7" s="83"/>
      <c r="AQ7" s="83"/>
      <c r="AR7" s="83"/>
      <c r="AS7" s="59" t="s">
        <v>75</v>
      </c>
      <c r="AT7" s="77">
        <v>58</v>
      </c>
    </row>
    <row r="8" spans="1:51" ht="18" customHeight="1">
      <c r="A8" s="96"/>
      <c r="B8" s="170"/>
      <c r="C8" s="140" t="s">
        <v>205</v>
      </c>
      <c r="D8" s="141"/>
      <c r="E8" s="142" t="s">
        <v>212</v>
      </c>
      <c r="F8" s="143"/>
      <c r="G8" s="231"/>
      <c r="H8" s="231"/>
      <c r="I8" s="231"/>
      <c r="J8" s="231"/>
      <c r="K8" s="231"/>
      <c r="L8" s="231"/>
      <c r="M8" s="231"/>
      <c r="N8" s="231"/>
      <c r="O8" s="231"/>
      <c r="P8" s="164" t="s">
        <v>219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221</v>
      </c>
      <c r="AL8" s="85"/>
      <c r="AM8" s="85"/>
      <c r="AN8" s="85"/>
      <c r="AO8" s="60" t="s">
        <v>76</v>
      </c>
      <c r="AP8" s="85" t="s">
        <v>222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206</v>
      </c>
      <c r="D9" s="137"/>
      <c r="E9" s="138" t="s">
        <v>213</v>
      </c>
      <c r="F9" s="139"/>
      <c r="G9" s="231">
        <v>510256453</v>
      </c>
      <c r="H9" s="231"/>
      <c r="I9" s="231"/>
      <c r="J9" s="231"/>
      <c r="K9" s="231"/>
      <c r="L9" s="231"/>
      <c r="M9" s="231"/>
      <c r="N9" s="231"/>
      <c r="O9" s="231"/>
      <c r="P9" s="203" t="s">
        <v>72</v>
      </c>
      <c r="Q9" s="204"/>
      <c r="R9" s="172" t="s">
        <v>223</v>
      </c>
      <c r="S9" s="172"/>
      <c r="T9" s="172"/>
      <c r="U9" s="172"/>
      <c r="V9" s="50" t="s">
        <v>73</v>
      </c>
      <c r="W9" s="162" t="s">
        <v>224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226</v>
      </c>
      <c r="AM9" s="83"/>
      <c r="AN9" s="83"/>
      <c r="AO9" s="83"/>
      <c r="AP9" s="83"/>
      <c r="AQ9" s="83"/>
      <c r="AR9" s="83"/>
      <c r="AS9" s="59" t="s">
        <v>194</v>
      </c>
      <c r="AT9" s="78">
        <v>43</v>
      </c>
    </row>
    <row r="10" spans="1:51" ht="18" customHeight="1">
      <c r="A10" s="96"/>
      <c r="B10" s="170"/>
      <c r="C10" s="140" t="s">
        <v>207</v>
      </c>
      <c r="D10" s="141"/>
      <c r="E10" s="142" t="s">
        <v>214</v>
      </c>
      <c r="F10" s="143"/>
      <c r="G10" s="231"/>
      <c r="H10" s="231"/>
      <c r="I10" s="231"/>
      <c r="J10" s="231"/>
      <c r="K10" s="231"/>
      <c r="L10" s="231"/>
      <c r="M10" s="231"/>
      <c r="N10" s="231"/>
      <c r="O10" s="231"/>
      <c r="P10" s="164" t="s">
        <v>225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227</v>
      </c>
      <c r="AL10" s="85"/>
      <c r="AM10" s="85"/>
      <c r="AN10" s="85"/>
      <c r="AO10" s="60" t="s">
        <v>195</v>
      </c>
      <c r="AP10" s="85" t="s">
        <v>228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208</v>
      </c>
      <c r="D11" s="137"/>
      <c r="E11" s="138" t="s">
        <v>215</v>
      </c>
      <c r="F11" s="139"/>
      <c r="G11" s="231">
        <v>514739731</v>
      </c>
      <c r="H11" s="231"/>
      <c r="I11" s="231"/>
      <c r="J11" s="231"/>
      <c r="K11" s="231"/>
      <c r="L11" s="231"/>
      <c r="M11" s="231"/>
      <c r="N11" s="231"/>
      <c r="O11" s="231"/>
      <c r="P11" s="203" t="s">
        <v>72</v>
      </c>
      <c r="Q11" s="204"/>
      <c r="R11" s="172" t="s">
        <v>229</v>
      </c>
      <c r="S11" s="172"/>
      <c r="T11" s="172"/>
      <c r="U11" s="172"/>
      <c r="V11" s="50" t="s">
        <v>73</v>
      </c>
      <c r="W11" s="162" t="s">
        <v>230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232</v>
      </c>
      <c r="AM11" s="83"/>
      <c r="AN11" s="83"/>
      <c r="AO11" s="83"/>
      <c r="AP11" s="83"/>
      <c r="AQ11" s="83"/>
      <c r="AR11" s="83"/>
      <c r="AS11" s="59" t="s">
        <v>194</v>
      </c>
      <c r="AT11" s="78">
        <v>41</v>
      </c>
    </row>
    <row r="12" spans="1:51" ht="18" customHeight="1">
      <c r="A12" s="96"/>
      <c r="B12" s="170"/>
      <c r="C12" s="140" t="s">
        <v>209</v>
      </c>
      <c r="D12" s="141"/>
      <c r="E12" s="142" t="s">
        <v>216</v>
      </c>
      <c r="F12" s="143"/>
      <c r="G12" s="231"/>
      <c r="H12" s="231"/>
      <c r="I12" s="231"/>
      <c r="J12" s="231"/>
      <c r="K12" s="231"/>
      <c r="L12" s="231"/>
      <c r="M12" s="231"/>
      <c r="N12" s="231"/>
      <c r="O12" s="231"/>
      <c r="P12" s="164" t="s">
        <v>231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233</v>
      </c>
      <c r="AL12" s="85"/>
      <c r="AM12" s="85"/>
      <c r="AN12" s="85"/>
      <c r="AO12" s="60" t="s">
        <v>195</v>
      </c>
      <c r="AP12" s="85" t="s">
        <v>234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205"/>
      <c r="D13" s="137"/>
      <c r="E13" s="137"/>
      <c r="F13" s="139"/>
      <c r="G13" s="235"/>
      <c r="H13" s="235"/>
      <c r="I13" s="235"/>
      <c r="J13" s="235"/>
      <c r="K13" s="235"/>
      <c r="L13" s="235"/>
      <c r="M13" s="235"/>
      <c r="N13" s="235"/>
      <c r="O13" s="235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232"/>
      <c r="D14" s="141"/>
      <c r="E14" s="141"/>
      <c r="F14" s="143"/>
      <c r="G14" s="235"/>
      <c r="H14" s="235"/>
      <c r="I14" s="235"/>
      <c r="J14" s="235"/>
      <c r="K14" s="235"/>
      <c r="L14" s="235"/>
      <c r="M14" s="235"/>
      <c r="N14" s="235"/>
      <c r="O14" s="235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6" t="s">
        <v>166</v>
      </c>
      <c r="B15" s="170"/>
      <c r="C15" s="136" t="s">
        <v>210</v>
      </c>
      <c r="D15" s="137"/>
      <c r="E15" s="138" t="s">
        <v>211</v>
      </c>
      <c r="F15" s="139"/>
      <c r="G15" s="235"/>
      <c r="H15" s="235"/>
      <c r="I15" s="235"/>
      <c r="J15" s="235"/>
      <c r="K15" s="235"/>
      <c r="L15" s="235"/>
      <c r="M15" s="235"/>
      <c r="N15" s="235"/>
      <c r="O15" s="235"/>
      <c r="P15" s="203" t="s">
        <v>72</v>
      </c>
      <c r="Q15" s="204"/>
      <c r="R15" s="172" t="s">
        <v>217</v>
      </c>
      <c r="S15" s="172"/>
      <c r="T15" s="172"/>
      <c r="U15" s="172"/>
      <c r="V15" s="49" t="s">
        <v>73</v>
      </c>
      <c r="W15" s="162" t="s">
        <v>218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235</v>
      </c>
      <c r="AM15" s="83"/>
      <c r="AN15" s="83"/>
      <c r="AO15" s="83"/>
      <c r="AP15" s="83"/>
      <c r="AQ15" s="83"/>
      <c r="AR15" s="83"/>
      <c r="AS15" s="59" t="s">
        <v>194</v>
      </c>
      <c r="AT15" s="78">
        <v>58</v>
      </c>
    </row>
    <row r="16" spans="1:51" ht="18" customHeight="1">
      <c r="A16" s="96"/>
      <c r="B16" s="170"/>
      <c r="C16" s="140" t="s">
        <v>205</v>
      </c>
      <c r="D16" s="141"/>
      <c r="E16" s="142" t="s">
        <v>212</v>
      </c>
      <c r="F16" s="143"/>
      <c r="G16" s="235"/>
      <c r="H16" s="235"/>
      <c r="I16" s="235"/>
      <c r="J16" s="235"/>
      <c r="K16" s="235"/>
      <c r="L16" s="235"/>
      <c r="M16" s="235"/>
      <c r="N16" s="235"/>
      <c r="O16" s="235"/>
      <c r="P16" s="164" t="s">
        <v>219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221</v>
      </c>
      <c r="AL16" s="85"/>
      <c r="AM16" s="85"/>
      <c r="AN16" s="85"/>
      <c r="AO16" s="60" t="s">
        <v>195</v>
      </c>
      <c r="AP16" s="85" t="s">
        <v>222</v>
      </c>
      <c r="AQ16" s="85"/>
      <c r="AR16" s="85"/>
      <c r="AS16" s="86"/>
      <c r="AT16" s="78"/>
    </row>
    <row r="17" spans="1:46">
      <c r="A17" s="96" t="s">
        <v>6</v>
      </c>
      <c r="B17" s="170"/>
      <c r="C17" s="223" t="str">
        <f>IF(P16="","",P16)</f>
        <v>千葉県富津市下飯野67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3" t="str">
        <f>IF(AL15="","",AL15&amp;"-"&amp;AK16&amp;"-"&amp;AP16)</f>
        <v>0439-87-8731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5">
        <v>90</v>
      </c>
      <c r="D21" s="237"/>
      <c r="E21" s="237">
        <v>2163</v>
      </c>
      <c r="F21" s="237"/>
      <c r="G21" s="237">
        <v>8250</v>
      </c>
      <c r="H21" s="23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60"/>
      <c r="C22" s="246"/>
      <c r="D22" s="238"/>
      <c r="E22" s="238"/>
      <c r="F22" s="238"/>
      <c r="G22" s="238"/>
      <c r="H22" s="238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3" t="s">
        <v>198</v>
      </c>
      <c r="B23" s="168" t="s">
        <v>154</v>
      </c>
      <c r="C23" s="224" t="s">
        <v>173</v>
      </c>
      <c r="D23" s="225"/>
      <c r="E23" s="226" t="s">
        <v>174</v>
      </c>
      <c r="F23" s="227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4"/>
      <c r="B24" s="170"/>
      <c r="C24" s="212" t="s">
        <v>171</v>
      </c>
      <c r="D24" s="213"/>
      <c r="E24" s="214" t="s">
        <v>172</v>
      </c>
      <c r="F24" s="215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8" t="s">
        <v>289</v>
      </c>
      <c r="C25" s="136" t="s">
        <v>210</v>
      </c>
      <c r="D25" s="137"/>
      <c r="E25" s="138" t="s">
        <v>256</v>
      </c>
      <c r="F25" s="139"/>
      <c r="G25" s="123">
        <v>6</v>
      </c>
      <c r="H25" s="124"/>
      <c r="I25" s="127" t="s">
        <v>283</v>
      </c>
      <c r="J25" s="128"/>
      <c r="K25" s="128"/>
      <c r="L25" s="124"/>
      <c r="M25" s="123">
        <v>503164748</v>
      </c>
      <c r="N25" s="128"/>
      <c r="O25" s="124"/>
      <c r="P25" s="123">
        <v>147</v>
      </c>
      <c r="Q25" s="128"/>
      <c r="R25" s="128"/>
      <c r="S25" s="128"/>
      <c r="T25" s="130"/>
      <c r="U25" s="1"/>
      <c r="V25" s="1"/>
      <c r="W25" s="1"/>
      <c r="X25" s="1"/>
      <c r="Y25" s="239">
        <v>13</v>
      </c>
      <c r="Z25" s="240"/>
      <c r="AA25" s="240"/>
      <c r="AB25" s="240"/>
      <c r="AC25" s="240"/>
      <c r="AD25" s="240"/>
      <c r="AE25" s="240"/>
      <c r="AF25" s="240"/>
      <c r="AG25" s="24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205</v>
      </c>
      <c r="D26" s="141"/>
      <c r="E26" s="142" t="s">
        <v>257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2"/>
      <c r="Z26" s="243"/>
      <c r="AA26" s="243"/>
      <c r="AB26" s="243"/>
      <c r="AC26" s="243"/>
      <c r="AD26" s="243"/>
      <c r="AE26" s="243"/>
      <c r="AF26" s="243"/>
      <c r="AG26" s="2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236</v>
      </c>
      <c r="D27" s="137"/>
      <c r="E27" s="138" t="s">
        <v>213</v>
      </c>
      <c r="F27" s="139"/>
      <c r="G27" s="123">
        <v>6</v>
      </c>
      <c r="H27" s="124"/>
      <c r="I27" s="127" t="s">
        <v>283</v>
      </c>
      <c r="J27" s="128"/>
      <c r="K27" s="128"/>
      <c r="L27" s="124"/>
      <c r="M27" s="123">
        <v>510264257</v>
      </c>
      <c r="N27" s="128"/>
      <c r="O27" s="124"/>
      <c r="P27" s="123">
        <v>152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237</v>
      </c>
      <c r="D28" s="141"/>
      <c r="E28" s="142" t="s">
        <v>258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210</v>
      </c>
      <c r="D29" s="137"/>
      <c r="E29" s="138" t="s">
        <v>259</v>
      </c>
      <c r="F29" s="139"/>
      <c r="G29" s="123">
        <v>6</v>
      </c>
      <c r="H29" s="124"/>
      <c r="I29" s="127" t="s">
        <v>283</v>
      </c>
      <c r="J29" s="128"/>
      <c r="K29" s="128"/>
      <c r="L29" s="124"/>
      <c r="M29" s="123">
        <v>513164731</v>
      </c>
      <c r="N29" s="128"/>
      <c r="O29" s="124"/>
      <c r="P29" s="123">
        <v>147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205</v>
      </c>
      <c r="D30" s="141"/>
      <c r="E30" s="142" t="s">
        <v>260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238</v>
      </c>
      <c r="D31" s="137"/>
      <c r="E31" s="138" t="s">
        <v>261</v>
      </c>
      <c r="F31" s="139"/>
      <c r="G31" s="123">
        <v>6</v>
      </c>
      <c r="H31" s="124"/>
      <c r="I31" s="127" t="s">
        <v>283</v>
      </c>
      <c r="J31" s="128"/>
      <c r="K31" s="128"/>
      <c r="L31" s="124"/>
      <c r="M31" s="123">
        <v>510245644</v>
      </c>
      <c r="N31" s="128"/>
      <c r="O31" s="124"/>
      <c r="P31" s="123">
        <v>152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207</v>
      </c>
      <c r="D32" s="141"/>
      <c r="E32" s="142" t="s">
        <v>262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239</v>
      </c>
      <c r="D33" s="137"/>
      <c r="E33" s="138" t="s">
        <v>263</v>
      </c>
      <c r="F33" s="139"/>
      <c r="G33" s="123">
        <v>6</v>
      </c>
      <c r="H33" s="124"/>
      <c r="I33" s="127" t="s">
        <v>285</v>
      </c>
      <c r="J33" s="128"/>
      <c r="K33" s="128"/>
      <c r="L33" s="124"/>
      <c r="M33" s="123">
        <v>513663375</v>
      </c>
      <c r="N33" s="128"/>
      <c r="O33" s="124"/>
      <c r="P33" s="123">
        <v>145</v>
      </c>
      <c r="Q33" s="128"/>
      <c r="R33" s="128"/>
      <c r="S33" s="128"/>
      <c r="T33" s="130"/>
      <c r="U33" s="1"/>
      <c r="V33" s="1"/>
      <c r="W33" s="1"/>
      <c r="X33" s="1"/>
      <c r="Y33" s="156" t="s">
        <v>290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240</v>
      </c>
      <c r="D34" s="141"/>
      <c r="E34" s="142" t="s">
        <v>264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241</v>
      </c>
      <c r="D35" s="137"/>
      <c r="E35" s="138" t="s">
        <v>265</v>
      </c>
      <c r="F35" s="139"/>
      <c r="G35" s="123">
        <v>5</v>
      </c>
      <c r="H35" s="124"/>
      <c r="I35" s="127" t="s">
        <v>283</v>
      </c>
      <c r="J35" s="128"/>
      <c r="K35" s="128"/>
      <c r="L35" s="124"/>
      <c r="M35" s="123">
        <v>515324796</v>
      </c>
      <c r="N35" s="128"/>
      <c r="O35" s="124"/>
      <c r="P35" s="123">
        <v>147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242</v>
      </c>
      <c r="D36" s="141"/>
      <c r="E36" s="142" t="s">
        <v>266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243</v>
      </c>
      <c r="D37" s="137"/>
      <c r="E37" s="138" t="s">
        <v>267</v>
      </c>
      <c r="F37" s="139"/>
      <c r="G37" s="123">
        <v>6</v>
      </c>
      <c r="H37" s="124"/>
      <c r="I37" s="127" t="s">
        <v>285</v>
      </c>
      <c r="J37" s="128"/>
      <c r="K37" s="128"/>
      <c r="L37" s="124"/>
      <c r="M37" s="123">
        <v>514737608</v>
      </c>
      <c r="N37" s="128"/>
      <c r="O37" s="124"/>
      <c r="P37" s="123">
        <v>156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244</v>
      </c>
      <c r="D38" s="141"/>
      <c r="E38" s="142" t="s">
        <v>268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236</v>
      </c>
      <c r="D39" s="137"/>
      <c r="E39" s="138" t="s">
        <v>269</v>
      </c>
      <c r="F39" s="139"/>
      <c r="G39" s="123">
        <v>5</v>
      </c>
      <c r="H39" s="124"/>
      <c r="I39" s="127" t="s">
        <v>285</v>
      </c>
      <c r="J39" s="128"/>
      <c r="K39" s="128"/>
      <c r="L39" s="124"/>
      <c r="M39" s="123">
        <v>514612238</v>
      </c>
      <c r="N39" s="128"/>
      <c r="O39" s="124"/>
      <c r="P39" s="123">
        <v>151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237</v>
      </c>
      <c r="D40" s="141"/>
      <c r="E40" s="142" t="s">
        <v>270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245</v>
      </c>
      <c r="D41" s="137"/>
      <c r="E41" s="138" t="s">
        <v>271</v>
      </c>
      <c r="F41" s="139"/>
      <c r="G41" s="123">
        <v>5</v>
      </c>
      <c r="H41" s="124"/>
      <c r="I41" s="127" t="s">
        <v>283</v>
      </c>
      <c r="J41" s="128"/>
      <c r="K41" s="128"/>
      <c r="L41" s="124"/>
      <c r="M41" s="123">
        <v>516115750</v>
      </c>
      <c r="N41" s="128"/>
      <c r="O41" s="124"/>
      <c r="P41" s="123">
        <v>140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246</v>
      </c>
      <c r="D42" s="141"/>
      <c r="E42" s="142" t="s">
        <v>272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247</v>
      </c>
      <c r="D43" s="137"/>
      <c r="E43" s="138" t="s">
        <v>273</v>
      </c>
      <c r="F43" s="139"/>
      <c r="G43" s="123">
        <v>5</v>
      </c>
      <c r="H43" s="124"/>
      <c r="I43" s="127" t="s">
        <v>283</v>
      </c>
      <c r="J43" s="128"/>
      <c r="K43" s="128"/>
      <c r="L43" s="124"/>
      <c r="M43" s="123">
        <v>516500751</v>
      </c>
      <c r="N43" s="128"/>
      <c r="O43" s="124"/>
      <c r="P43" s="123">
        <v>143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248</v>
      </c>
      <c r="D44" s="141"/>
      <c r="E44" s="142" t="s">
        <v>274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249</v>
      </c>
      <c r="D45" s="137"/>
      <c r="E45" s="138" t="s">
        <v>275</v>
      </c>
      <c r="F45" s="139"/>
      <c r="G45" s="123">
        <v>4</v>
      </c>
      <c r="H45" s="124"/>
      <c r="I45" s="127" t="s">
        <v>283</v>
      </c>
      <c r="J45" s="128"/>
      <c r="K45" s="128"/>
      <c r="L45" s="124"/>
      <c r="M45" s="123">
        <v>514612238</v>
      </c>
      <c r="N45" s="128"/>
      <c r="O45" s="124"/>
      <c r="P45" s="123">
        <v>144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250</v>
      </c>
      <c r="D46" s="141"/>
      <c r="E46" s="142" t="s">
        <v>276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251</v>
      </c>
      <c r="D47" s="137"/>
      <c r="E47" s="138" t="s">
        <v>277</v>
      </c>
      <c r="F47" s="139"/>
      <c r="G47" s="123">
        <v>4</v>
      </c>
      <c r="H47" s="124"/>
      <c r="I47" s="127" t="s">
        <v>286</v>
      </c>
      <c r="J47" s="128"/>
      <c r="K47" s="128"/>
      <c r="L47" s="124"/>
      <c r="M47" s="123">
        <v>516755605</v>
      </c>
      <c r="N47" s="128"/>
      <c r="O47" s="124"/>
      <c r="P47" s="123">
        <v>136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7"/>
      <c r="B48" s="218"/>
      <c r="C48" s="219" t="s">
        <v>252</v>
      </c>
      <c r="D48" s="220"/>
      <c r="E48" s="221" t="s">
        <v>278</v>
      </c>
      <c r="F48" s="222"/>
      <c r="G48" s="200"/>
      <c r="H48" s="216"/>
      <c r="I48" s="200"/>
      <c r="J48" s="201"/>
      <c r="K48" s="201"/>
      <c r="L48" s="216"/>
      <c r="M48" s="200"/>
      <c r="N48" s="201"/>
      <c r="O48" s="216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253</v>
      </c>
      <c r="D49" s="100"/>
      <c r="E49" s="101" t="s">
        <v>279</v>
      </c>
      <c r="F49" s="102"/>
      <c r="G49" s="87">
        <v>3</v>
      </c>
      <c r="H49" s="89"/>
      <c r="I49" s="109" t="s">
        <v>287</v>
      </c>
      <c r="J49" s="88"/>
      <c r="K49" s="88"/>
      <c r="L49" s="89"/>
      <c r="M49" s="87">
        <v>513663362</v>
      </c>
      <c r="N49" s="88"/>
      <c r="O49" s="89"/>
      <c r="P49" s="87">
        <v>135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209</v>
      </c>
      <c r="D50" s="104"/>
      <c r="E50" s="105" t="s">
        <v>280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254</v>
      </c>
      <c r="D51" s="100"/>
      <c r="E51" s="101" t="s">
        <v>281</v>
      </c>
      <c r="F51" s="102"/>
      <c r="G51" s="87">
        <v>3</v>
      </c>
      <c r="H51" s="89"/>
      <c r="I51" s="109" t="s">
        <v>284</v>
      </c>
      <c r="J51" s="88"/>
      <c r="K51" s="88"/>
      <c r="L51" s="89"/>
      <c r="M51" s="87">
        <v>516115793</v>
      </c>
      <c r="N51" s="88"/>
      <c r="O51" s="89"/>
      <c r="P51" s="87">
        <v>128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255</v>
      </c>
      <c r="D52" s="115"/>
      <c r="E52" s="116" t="s">
        <v>282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6" t="s">
        <v>170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9" t="s">
        <v>288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ミサキジニアVBC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>
        <f>IF(入力!C4="","",IF(入力!C5="",入力!C4,入力!C4&amp;"　　"&amp;入力!C5))</f>
        <v>434337854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鈴木　芳保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506074634</v>
      </c>
      <c r="H7" s="277"/>
      <c r="I7" s="277"/>
      <c r="J7" s="277">
        <f>IF(入力!J7="","",入力!J7)</f>
        <v>1597</v>
      </c>
      <c r="K7" s="277"/>
      <c r="L7" s="277"/>
      <c r="M7" s="277">
        <f>IF(入力!M7="","",入力!M7)</f>
        <v>379939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2</v>
      </c>
      <c r="B9" s="269"/>
      <c r="C9" s="270" t="str">
        <f>IF(入力!C10="","",入力!C10&amp;"　"&amp;入力!E10)</f>
        <v>大西　理香</v>
      </c>
      <c r="D9" s="271"/>
      <c r="E9" s="271"/>
      <c r="F9" s="271"/>
      <c r="G9" s="277">
        <f>IF(入力!G9="","",入力!G9)</f>
        <v>510256453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3</v>
      </c>
      <c r="B11" s="269"/>
      <c r="C11" s="270" t="str">
        <f>IF(入力!C12="","",入力!C12&amp;"　"&amp;入力!E12)</f>
        <v>白岩　宏冶</v>
      </c>
      <c r="D11" s="271"/>
      <c r="E11" s="271"/>
      <c r="F11" s="271"/>
      <c r="G11" s="277">
        <f>IF(入力!G11="","",入力!G11)</f>
        <v>514739731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鈴木　芳保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>
      <c r="A17" s="269" t="s">
        <v>6</v>
      </c>
      <c r="B17" s="269"/>
      <c r="C17" s="280" t="str">
        <f>IF(入力!C17="","",入力!C17&amp;"　"&amp;入力!E17)</f>
        <v>千葉県富津市下飯野67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0439-87-8731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90－2163－8250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鈴木　瑠奈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富津市立青堀小学校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503164748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平野　莉可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富津市立青堀小学校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510264257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鈴木　璃奈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富津市立青堀小学校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513164731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大西　歩佳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富津市立青堀小学校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510245644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宍倉　真央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富津市立富津小学校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513663375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高梨　心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富津市立青堀小学校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515324796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沼山　華南</v>
      </c>
      <c r="D37" s="271"/>
      <c r="E37" s="271"/>
      <c r="F37" s="271"/>
      <c r="G37" s="269">
        <f>IF(入力!G37="","",入力!G37)</f>
        <v>6</v>
      </c>
      <c r="H37" s="269" t="str">
        <f>IF(入力!H37="","",入力!H37)</f>
        <v/>
      </c>
      <c r="I37" s="269" t="str">
        <f>IF(入力!I37="","",入力!I37)</f>
        <v>富津市立富津小学校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514737608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平野　亜乃果</v>
      </c>
      <c r="D39" s="271"/>
      <c r="E39" s="271"/>
      <c r="F39" s="271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富津市立富津小学校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514612238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渡邊　絢月</v>
      </c>
      <c r="D41" s="271"/>
      <c r="E41" s="271"/>
      <c r="F41" s="271"/>
      <c r="G41" s="269">
        <f>IF(入力!G41="","",入力!G41)</f>
        <v>5</v>
      </c>
      <c r="H41" s="269" t="str">
        <f>IF(入力!H41="","",入力!H41)</f>
        <v/>
      </c>
      <c r="I41" s="269" t="str">
        <f>IF(入力!I41="","",入力!I41)</f>
        <v>富津市立青堀小学校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516115750</v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栗原　万結</v>
      </c>
      <c r="D43" s="271"/>
      <c r="E43" s="271"/>
      <c r="F43" s="271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富津市立青堀小学校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516500751</v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川田　さくら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富津市立青堀小学校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514612238</v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久保田　柚那</v>
      </c>
      <c r="D47" s="271"/>
      <c r="E47" s="271"/>
      <c r="F47" s="271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君津市立貞元小学校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516755605</v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0"/>
      <c r="AW1" s="370"/>
      <c r="AX1" s="4" t="s">
        <v>28</v>
      </c>
      <c r="AY1" s="5"/>
      <c r="AZ1" s="370"/>
      <c r="BA1" s="370"/>
      <c r="BB1" s="4" t="s">
        <v>29</v>
      </c>
      <c r="BC1" s="5"/>
      <c r="BD1" s="370"/>
      <c r="BE1" s="37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1" t="s">
        <v>65</v>
      </c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71"/>
      <c r="AS5" s="371"/>
      <c r="AT5" s="371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32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7">
        <v>36</v>
      </c>
      <c r="I12" s="408"/>
      <c r="J12" s="409"/>
      <c r="K12" s="4"/>
    </row>
    <row r="13" spans="1:60" ht="13.5" customHeight="1">
      <c r="F13" s="4" t="s">
        <v>35</v>
      </c>
      <c r="G13" s="4"/>
      <c r="H13" s="410"/>
      <c r="I13" s="411"/>
      <c r="J13" s="41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7"/>
      <c r="I14" s="368"/>
      <c r="J14" s="36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37</v>
      </c>
      <c r="D16" s="383"/>
      <c r="E16" s="383"/>
      <c r="F16" s="383"/>
      <c r="G16" s="384"/>
      <c r="H16" s="405" t="s">
        <v>66</v>
      </c>
      <c r="I16" s="406"/>
      <c r="J16" s="406"/>
      <c r="K16" s="383" t="str">
        <f>IF(入力!C2="","",入力!C2)</f>
        <v>ミサキジュニア　バレーボールクラブ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415" t="s">
        <v>67</v>
      </c>
      <c r="Z16" s="416"/>
      <c r="AA16" s="416"/>
      <c r="AB16" s="416"/>
      <c r="AC16" s="416"/>
      <c r="AD16" s="416"/>
      <c r="AE16" s="416"/>
      <c r="AF16" s="416"/>
      <c r="AG16" s="416"/>
      <c r="AH16" s="416"/>
      <c r="AI16" s="417"/>
      <c r="AJ16" s="374" t="s">
        <v>38</v>
      </c>
      <c r="AK16" s="375"/>
      <c r="AL16" s="375"/>
      <c r="AM16" s="376"/>
      <c r="AN16" s="399" t="str">
        <f>IF(入力!P3="","",入力!P3)</f>
        <v>富津市</v>
      </c>
      <c r="AO16" s="400"/>
      <c r="AP16" s="400"/>
      <c r="AQ16" s="400"/>
      <c r="AR16" s="400"/>
      <c r="AS16" s="400"/>
      <c r="AT16" s="375" t="s">
        <v>68</v>
      </c>
      <c r="AU16" s="376"/>
      <c r="AV16" s="382" t="s">
        <v>39</v>
      </c>
      <c r="AW16" s="383"/>
      <c r="AX16" s="383"/>
      <c r="AY16" s="384"/>
      <c r="AZ16" s="387" t="str">
        <f>IF(入力!P5="","",入力!P5)</f>
        <v>JR内房</v>
      </c>
      <c r="BA16" s="388"/>
      <c r="BB16" s="388"/>
      <c r="BC16" s="388"/>
      <c r="BD16" s="388"/>
      <c r="BE16" s="388"/>
      <c r="BF16" s="435" t="s">
        <v>40</v>
      </c>
    </row>
    <row r="17" spans="3:58" ht="4.5" customHeight="1">
      <c r="C17" s="434"/>
      <c r="D17" s="326"/>
      <c r="E17" s="326"/>
      <c r="F17" s="326"/>
      <c r="G17" s="386"/>
      <c r="H17" s="397" t="str">
        <f>IF(入力!C3="","",入力!C3)</f>
        <v>ミサキジニアVBC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(女子)</v>
      </c>
      <c r="V17" s="393"/>
      <c r="W17" s="393"/>
      <c r="X17" s="394"/>
      <c r="Y17" s="418">
        <f>IF(入力!C4="","",入力!C4)</f>
        <v>434337854</v>
      </c>
      <c r="Z17" s="419"/>
      <c r="AA17" s="419"/>
      <c r="AB17" s="419"/>
      <c r="AC17" s="419"/>
      <c r="AD17" s="419"/>
      <c r="AE17" s="419"/>
      <c r="AF17" s="419"/>
      <c r="AG17" s="419"/>
      <c r="AH17" s="419"/>
      <c r="AI17" s="420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26"/>
      <c r="AX17" s="326"/>
      <c r="AY17" s="386"/>
      <c r="AZ17" s="389"/>
      <c r="BA17" s="390"/>
      <c r="BB17" s="390"/>
      <c r="BC17" s="390"/>
      <c r="BD17" s="390"/>
      <c r="BE17" s="390"/>
      <c r="BF17" s="436"/>
    </row>
    <row r="18" spans="3:58" ht="16.5" customHeight="1">
      <c r="C18" s="364"/>
      <c r="D18" s="327"/>
      <c r="E18" s="327"/>
      <c r="F18" s="327"/>
      <c r="G18" s="365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95"/>
      <c r="V18" s="395"/>
      <c r="W18" s="395"/>
      <c r="X18" s="396"/>
      <c r="Y18" s="421"/>
      <c r="Z18" s="422"/>
      <c r="AA18" s="422"/>
      <c r="AB18" s="422"/>
      <c r="AC18" s="422"/>
      <c r="AD18" s="422"/>
      <c r="AE18" s="422"/>
      <c r="AF18" s="422"/>
      <c r="AG18" s="422"/>
      <c r="AH18" s="422"/>
      <c r="AI18" s="423"/>
      <c r="AJ18" s="380"/>
      <c r="AK18" s="355"/>
      <c r="AL18" s="355"/>
      <c r="AM18" s="381"/>
      <c r="AN18" s="403"/>
      <c r="AO18" s="404"/>
      <c r="AP18" s="404"/>
      <c r="AQ18" s="404"/>
      <c r="AR18" s="404"/>
      <c r="AS18" s="404"/>
      <c r="AT18" s="355"/>
      <c r="AU18" s="381"/>
      <c r="AV18" s="351"/>
      <c r="AW18" s="327"/>
      <c r="AX18" s="327"/>
      <c r="AY18" s="365"/>
      <c r="AZ18" s="391" t="str">
        <f>IF(入力!AE5="","",入力!AE5)</f>
        <v>青堀</v>
      </c>
      <c r="BA18" s="392"/>
      <c r="BB18" s="392"/>
      <c r="BC18" s="392"/>
      <c r="BD18" s="392"/>
      <c r="BE18" s="392"/>
      <c r="BF18" s="13" t="s">
        <v>41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72" t="s">
        <v>42</v>
      </c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 t="s">
        <v>69</v>
      </c>
      <c r="AE19" s="372"/>
      <c r="AF19" s="372"/>
      <c r="AG19" s="372"/>
      <c r="AH19" s="372"/>
      <c r="AI19" s="372"/>
      <c r="AJ19" s="372"/>
      <c r="AK19" s="372"/>
      <c r="AL19" s="372"/>
      <c r="AM19" s="372"/>
      <c r="AN19" s="372"/>
      <c r="AO19" s="372"/>
      <c r="AP19" s="372"/>
      <c r="AQ19" s="372"/>
      <c r="AR19" s="372"/>
      <c r="AS19" s="372" t="s">
        <v>70</v>
      </c>
      <c r="AT19" s="372"/>
      <c r="AU19" s="372"/>
      <c r="AV19" s="372"/>
      <c r="AW19" s="372"/>
      <c r="AX19" s="372"/>
      <c r="AY19" s="372"/>
      <c r="AZ19" s="372"/>
      <c r="BA19" s="372"/>
      <c r="BB19" s="372"/>
      <c r="BC19" s="372"/>
      <c r="BD19" s="372"/>
      <c r="BE19" s="372"/>
      <c r="BF19" s="373"/>
    </row>
    <row r="20" spans="3:58" ht="15" customHeight="1">
      <c r="C20" s="438" t="s">
        <v>43</v>
      </c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437">
        <f>IF(入力!J7="","",入力!J7)</f>
        <v>1597</v>
      </c>
      <c r="P20" s="437"/>
      <c r="Q20" s="437"/>
      <c r="R20" s="437"/>
      <c r="S20" s="437"/>
      <c r="T20" s="437"/>
      <c r="U20" s="437"/>
      <c r="V20" s="437"/>
      <c r="W20" s="437"/>
      <c r="X20" s="437"/>
      <c r="Y20" s="437"/>
      <c r="Z20" s="437"/>
      <c r="AA20" s="437"/>
      <c r="AB20" s="437"/>
      <c r="AC20" s="437"/>
      <c r="AD20" s="437" t="str">
        <f>IF(入力!J9="","",入力!J9)</f>
        <v/>
      </c>
      <c r="AE20" s="437"/>
      <c r="AF20" s="437"/>
      <c r="AG20" s="437"/>
      <c r="AH20" s="437"/>
      <c r="AI20" s="437"/>
      <c r="AJ20" s="437"/>
      <c r="AK20" s="437"/>
      <c r="AL20" s="437"/>
      <c r="AM20" s="437"/>
      <c r="AN20" s="437"/>
      <c r="AO20" s="437"/>
      <c r="AP20" s="437"/>
      <c r="AQ20" s="437"/>
      <c r="AR20" s="437"/>
      <c r="AS20" s="437" t="str">
        <f>IF(入力!J11="","",入力!J11)</f>
        <v/>
      </c>
      <c r="AT20" s="437"/>
      <c r="AU20" s="437"/>
      <c r="AV20" s="437"/>
      <c r="AW20" s="437"/>
      <c r="AX20" s="437"/>
      <c r="AY20" s="437"/>
      <c r="AZ20" s="437"/>
      <c r="BA20" s="437"/>
      <c r="BB20" s="437"/>
      <c r="BC20" s="437"/>
      <c r="BD20" s="437"/>
      <c r="BE20" s="437"/>
      <c r="BF20" s="439"/>
    </row>
    <row r="21" spans="3:58" ht="15" customHeight="1">
      <c r="C21" s="438" t="s">
        <v>44</v>
      </c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437">
        <f>IF(入力!M7="","",入力!M7)</f>
        <v>379939</v>
      </c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 t="str">
        <f>IF(入力!M9="","",入力!M9)</f>
        <v/>
      </c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437"/>
      <c r="AQ21" s="437"/>
      <c r="AR21" s="437"/>
      <c r="AS21" s="437" t="str">
        <f>IF(入力!M11="","",入力!M11)</f>
        <v/>
      </c>
      <c r="AT21" s="437"/>
      <c r="AU21" s="437"/>
      <c r="AV21" s="437"/>
      <c r="AW21" s="437"/>
      <c r="AX21" s="437"/>
      <c r="AY21" s="437"/>
      <c r="AZ21" s="437"/>
      <c r="BA21" s="437"/>
      <c r="BB21" s="437"/>
      <c r="BC21" s="437"/>
      <c r="BD21" s="437"/>
      <c r="BE21" s="437"/>
      <c r="BF21" s="439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スズキ　ヨシオ</v>
      </c>
      <c r="I22" s="331"/>
      <c r="J22" s="331"/>
      <c r="K22" s="331"/>
      <c r="L22" s="331"/>
      <c r="M22" s="331"/>
      <c r="N22" s="331"/>
      <c r="O22" s="331"/>
      <c r="P22" s="331"/>
      <c r="Q22" s="340"/>
      <c r="R22" s="332" t="s">
        <v>45</v>
      </c>
      <c r="S22" s="331"/>
      <c r="T22" s="341">
        <f>IF(入力!AT7="","",入力!AT7)</f>
        <v>58</v>
      </c>
      <c r="U22" s="342"/>
      <c r="V22" s="343"/>
      <c r="W22" s="332" t="s">
        <v>46</v>
      </c>
      <c r="X22" s="332"/>
      <c r="Y22" s="332"/>
      <c r="Z22" s="14" t="s">
        <v>72</v>
      </c>
      <c r="AA22" s="15"/>
      <c r="AB22" s="331" t="str">
        <f>IF(入力!R7="","",入力!R7)</f>
        <v>293</v>
      </c>
      <c r="AC22" s="331"/>
      <c r="AD22" s="331"/>
      <c r="AE22" s="331"/>
      <c r="AF22" s="16" t="s">
        <v>73</v>
      </c>
      <c r="AG22" s="331" t="str">
        <f>IF(入力!W7="","",入力!W7)</f>
        <v>0006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0"/>
      <c r="AU22" s="332" t="s">
        <v>47</v>
      </c>
      <c r="AV22" s="331"/>
      <c r="AW22" s="331"/>
      <c r="AX22" s="17" t="s">
        <v>74</v>
      </c>
      <c r="AY22" s="331" t="str">
        <f>IF(入力!AL7="","",入力!AL7)</f>
        <v>0439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64" t="s">
        <v>48</v>
      </c>
      <c r="D23" s="327"/>
      <c r="E23" s="327"/>
      <c r="F23" s="327"/>
      <c r="G23" s="365"/>
      <c r="H23" s="367" t="str">
        <f>IF(入力!C8="","",入力!C8&amp;"　"&amp;入力!E8)</f>
        <v>鈴木　芳保</v>
      </c>
      <c r="I23" s="368"/>
      <c r="J23" s="368"/>
      <c r="K23" s="368"/>
      <c r="L23" s="368"/>
      <c r="M23" s="368"/>
      <c r="N23" s="368"/>
      <c r="O23" s="368"/>
      <c r="P23" s="368"/>
      <c r="Q23" s="369"/>
      <c r="R23" s="327"/>
      <c r="S23" s="327"/>
      <c r="T23" s="356"/>
      <c r="U23" s="357"/>
      <c r="V23" s="358"/>
      <c r="W23" s="355"/>
      <c r="X23" s="355"/>
      <c r="Y23" s="355"/>
      <c r="Z23" s="348" t="str">
        <f>IF(入力!P8="","",入力!P8)</f>
        <v>千葉県富津市下飯野67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7"/>
      <c r="AV23" s="327"/>
      <c r="AW23" s="327"/>
      <c r="AX23" s="351" t="str">
        <f>IF(入力!AK8="","",入力!AK8)</f>
        <v>87</v>
      </c>
      <c r="AY23" s="327"/>
      <c r="AZ23" s="327"/>
      <c r="BA23" s="327"/>
      <c r="BB23" s="19" t="s">
        <v>76</v>
      </c>
      <c r="BC23" s="327" t="str">
        <f>IF(入力!AP8="","",入力!AP8)</f>
        <v>8731</v>
      </c>
      <c r="BD23" s="327"/>
      <c r="BE23" s="327"/>
      <c r="BF23" s="347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オオニシ　リカ</v>
      </c>
      <c r="I24" s="331"/>
      <c r="J24" s="331"/>
      <c r="K24" s="331"/>
      <c r="L24" s="331"/>
      <c r="M24" s="331"/>
      <c r="N24" s="331"/>
      <c r="O24" s="331"/>
      <c r="P24" s="331"/>
      <c r="Q24" s="340"/>
      <c r="R24" s="332" t="s">
        <v>45</v>
      </c>
      <c r="S24" s="331"/>
      <c r="T24" s="341">
        <f>IF(入力!AT9="","",入力!AT9)</f>
        <v>43</v>
      </c>
      <c r="U24" s="342"/>
      <c r="V24" s="343"/>
      <c r="W24" s="332" t="s">
        <v>46</v>
      </c>
      <c r="X24" s="332"/>
      <c r="Y24" s="332"/>
      <c r="Z24" s="14" t="s">
        <v>72</v>
      </c>
      <c r="AA24" s="15"/>
      <c r="AB24" s="331" t="str">
        <f>IF(入力!R9="","",入力!R9)</f>
        <v>299</v>
      </c>
      <c r="AC24" s="331"/>
      <c r="AD24" s="331"/>
      <c r="AE24" s="331"/>
      <c r="AF24" s="16" t="s">
        <v>73</v>
      </c>
      <c r="AG24" s="331" t="str">
        <f>IF(入力!W9="","",入力!W9)</f>
        <v>0264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0"/>
      <c r="AU24" s="332" t="s">
        <v>47</v>
      </c>
      <c r="AV24" s="331"/>
      <c r="AW24" s="331"/>
      <c r="AX24" s="17" t="s">
        <v>74</v>
      </c>
      <c r="AY24" s="331" t="str">
        <f>IF(入力!AL9="","",入力!AL9)</f>
        <v>080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64" t="s">
        <v>78</v>
      </c>
      <c r="D25" s="327"/>
      <c r="E25" s="327"/>
      <c r="F25" s="327"/>
      <c r="G25" s="365"/>
      <c r="H25" s="367" t="str">
        <f>IF(入力!C10="","",入力!C10&amp;"　"&amp;入力!E10)</f>
        <v>大西　理香</v>
      </c>
      <c r="I25" s="368"/>
      <c r="J25" s="368"/>
      <c r="K25" s="368"/>
      <c r="L25" s="368"/>
      <c r="M25" s="368"/>
      <c r="N25" s="368"/>
      <c r="O25" s="368"/>
      <c r="P25" s="368"/>
      <c r="Q25" s="369"/>
      <c r="R25" s="327"/>
      <c r="S25" s="327"/>
      <c r="T25" s="356"/>
      <c r="U25" s="357"/>
      <c r="V25" s="358"/>
      <c r="W25" s="355"/>
      <c r="X25" s="355"/>
      <c r="Y25" s="355"/>
      <c r="Z25" s="348" t="str">
        <f>IF(入力!P10="","",入力!P10)</f>
        <v>千葉県袖ケ浦市今井1-27-2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7"/>
      <c r="AV25" s="327"/>
      <c r="AW25" s="327"/>
      <c r="AX25" s="351" t="str">
        <f>IF(入力!AK10="","",入力!AK10)</f>
        <v>3928</v>
      </c>
      <c r="AY25" s="327"/>
      <c r="AZ25" s="327"/>
      <c r="BA25" s="327"/>
      <c r="BB25" s="19" t="s">
        <v>76</v>
      </c>
      <c r="BC25" s="327" t="str">
        <f>IF(入力!AP10="","",入力!AP10)</f>
        <v>2960</v>
      </c>
      <c r="BD25" s="327"/>
      <c r="BE25" s="327"/>
      <c r="BF25" s="347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シライワ　コウジ</v>
      </c>
      <c r="I26" s="331"/>
      <c r="J26" s="331"/>
      <c r="K26" s="331"/>
      <c r="L26" s="331"/>
      <c r="M26" s="331"/>
      <c r="N26" s="331"/>
      <c r="O26" s="331"/>
      <c r="P26" s="331"/>
      <c r="Q26" s="340"/>
      <c r="R26" s="332" t="s">
        <v>45</v>
      </c>
      <c r="S26" s="331"/>
      <c r="T26" s="341">
        <f>IF(入力!AT11="","",入力!AT11)</f>
        <v>41</v>
      </c>
      <c r="U26" s="342"/>
      <c r="V26" s="343"/>
      <c r="W26" s="332" t="s">
        <v>46</v>
      </c>
      <c r="X26" s="332"/>
      <c r="Y26" s="332"/>
      <c r="Z26" s="14" t="s">
        <v>72</v>
      </c>
      <c r="AA26" s="15"/>
      <c r="AB26" s="331" t="str">
        <f>IF(入力!R11="","",入力!R11)</f>
        <v>292</v>
      </c>
      <c r="AC26" s="331"/>
      <c r="AD26" s="331"/>
      <c r="AE26" s="331"/>
      <c r="AF26" s="16" t="s">
        <v>73</v>
      </c>
      <c r="AG26" s="331" t="str">
        <f>IF(入力!W11="","",入力!W11)</f>
        <v>0825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0"/>
      <c r="AU26" s="332" t="s">
        <v>47</v>
      </c>
      <c r="AV26" s="331"/>
      <c r="AW26" s="331"/>
      <c r="AX26" s="17" t="s">
        <v>74</v>
      </c>
      <c r="AY26" s="331" t="str">
        <f>IF(入力!AL11="","",入力!AL11)</f>
        <v>090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64" t="s">
        <v>79</v>
      </c>
      <c r="D27" s="327"/>
      <c r="E27" s="327"/>
      <c r="F27" s="327"/>
      <c r="G27" s="365"/>
      <c r="H27" s="367" t="str">
        <f>IF(入力!C12="","",入力!C12&amp;"　"&amp;入力!E12)</f>
        <v>白岩　宏冶</v>
      </c>
      <c r="I27" s="368"/>
      <c r="J27" s="368"/>
      <c r="K27" s="368"/>
      <c r="L27" s="368"/>
      <c r="M27" s="368"/>
      <c r="N27" s="368"/>
      <c r="O27" s="368"/>
      <c r="P27" s="368"/>
      <c r="Q27" s="369"/>
      <c r="R27" s="327"/>
      <c r="S27" s="327"/>
      <c r="T27" s="356"/>
      <c r="U27" s="357"/>
      <c r="V27" s="358"/>
      <c r="W27" s="355"/>
      <c r="X27" s="355"/>
      <c r="Y27" s="355"/>
      <c r="Z27" s="348" t="str">
        <f>IF(入力!P12="","",入力!P12)</f>
        <v>千葉県木更津市畑沢2-39-10　202</v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7"/>
      <c r="AV27" s="327"/>
      <c r="AW27" s="327"/>
      <c r="AX27" s="351" t="str">
        <f>IF(入力!AK12="","",入力!AK12)</f>
        <v>8586</v>
      </c>
      <c r="AY27" s="327"/>
      <c r="AZ27" s="327"/>
      <c r="BA27" s="327"/>
      <c r="BB27" s="19" t="s">
        <v>76</v>
      </c>
      <c r="BC27" s="327" t="str">
        <f>IF(入力!AP12="","",入力!AP12)</f>
        <v>4094</v>
      </c>
      <c r="BD27" s="327"/>
      <c r="BE27" s="327"/>
      <c r="BF27" s="347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スズキ　ヨシオ</v>
      </c>
      <c r="I28" s="331"/>
      <c r="J28" s="331"/>
      <c r="K28" s="331"/>
      <c r="L28" s="331"/>
      <c r="M28" s="331"/>
      <c r="N28" s="331"/>
      <c r="O28" s="331"/>
      <c r="P28" s="331"/>
      <c r="Q28" s="340"/>
      <c r="R28" s="332" t="s">
        <v>45</v>
      </c>
      <c r="S28" s="331"/>
      <c r="T28" s="341">
        <f>IF(入力!AT15="","",入力!AT15)</f>
        <v>58</v>
      </c>
      <c r="U28" s="342"/>
      <c r="V28" s="343"/>
      <c r="W28" s="332" t="s">
        <v>46</v>
      </c>
      <c r="X28" s="332"/>
      <c r="Y28" s="332"/>
      <c r="Z28" s="14" t="s">
        <v>72</v>
      </c>
      <c r="AA28" s="15"/>
      <c r="AB28" s="331" t="str">
        <f>IF(入力!R15="","",入力!R15)</f>
        <v>293</v>
      </c>
      <c r="AC28" s="331"/>
      <c r="AD28" s="331"/>
      <c r="AE28" s="331"/>
      <c r="AF28" s="16" t="s">
        <v>73</v>
      </c>
      <c r="AG28" s="331" t="str">
        <f>IF(入力!W15="","",入力!W15)</f>
        <v>0006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0"/>
      <c r="AU28" s="332" t="s">
        <v>47</v>
      </c>
      <c r="AV28" s="331"/>
      <c r="AW28" s="331"/>
      <c r="AX28" s="17" t="s">
        <v>74</v>
      </c>
      <c r="AY28" s="331" t="str">
        <f>IF(入力!AL15="","",入力!AL15)</f>
        <v>0439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59" t="s">
        <v>49</v>
      </c>
      <c r="D29" s="333"/>
      <c r="E29" s="333"/>
      <c r="F29" s="333"/>
      <c r="G29" s="360"/>
      <c r="H29" s="352" t="str">
        <f>IF(入力!C16="","",入力!C16&amp;"　"&amp;入力!E16)</f>
        <v>鈴木　芳保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33"/>
      <c r="S29" s="333"/>
      <c r="T29" s="344"/>
      <c r="U29" s="345"/>
      <c r="V29" s="346"/>
      <c r="W29" s="339"/>
      <c r="X29" s="339"/>
      <c r="Y29" s="339"/>
      <c r="Z29" s="334" t="str">
        <f>IF(入力!P16="","",入力!P16)</f>
        <v>千葉県富津市下飯野67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87</v>
      </c>
      <c r="AY29" s="333"/>
      <c r="AZ29" s="333"/>
      <c r="BA29" s="333"/>
      <c r="BB29" s="73" t="s">
        <v>76</v>
      </c>
      <c r="BC29" s="333" t="str">
        <f>IF(入力!AP16="","",入力!AP16)</f>
        <v>8731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8" t="s">
        <v>52</v>
      </c>
      <c r="D33" s="329"/>
      <c r="E33" s="329"/>
      <c r="F33" s="329" t="s">
        <v>53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54</v>
      </c>
      <c r="R33" s="329"/>
      <c r="S33" s="329"/>
      <c r="T33" s="329" t="s">
        <v>55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56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57</v>
      </c>
      <c r="BA33" s="329"/>
      <c r="BB33" s="329"/>
      <c r="BC33" s="329"/>
      <c r="BD33" s="329"/>
      <c r="BE33" s="329"/>
      <c r="BF33" s="330"/>
    </row>
    <row r="34" spans="3:58" ht="15" customHeight="1">
      <c r="C34" s="287" t="str">
        <f>IF(入力!B25="","",入力!B25)</f>
        <v>①</v>
      </c>
      <c r="D34" s="288"/>
      <c r="E34" s="289"/>
      <c r="F34" s="293" t="str">
        <f>IF(入力!C26="","",入力!C25&amp;"　"&amp;入力!E25&amp;"
"&amp;入力!C26&amp;"　"&amp;入力!E26)</f>
        <v>スズキ　ルナ
鈴木　瑠奈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6</v>
      </c>
      <c r="R34" s="300"/>
      <c r="S34" s="301"/>
      <c r="T34" s="305" t="str">
        <f>IF(入力!I25="","",入力!I25)</f>
        <v>富津市立青堀小学校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503164748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147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2</v>
      </c>
      <c r="D36" s="288"/>
      <c r="E36" s="289"/>
      <c r="F36" s="293" t="str">
        <f>IF(入力!C28="","",入力!C27&amp;"　"&amp;入力!E27&amp;"
"&amp;入力!C28&amp;"　"&amp;入力!E28)</f>
        <v>ヒラノ　リカ
平野　莉可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6</v>
      </c>
      <c r="R36" s="300"/>
      <c r="S36" s="301"/>
      <c r="T36" s="305" t="str">
        <f>IF(入力!I27="","",入力!I27)</f>
        <v>富津市立青堀小学校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510264257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152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3</v>
      </c>
      <c r="D38" s="288"/>
      <c r="E38" s="289"/>
      <c r="F38" s="293" t="str">
        <f>IF(入力!C30="","",入力!C29&amp;"　"&amp;入力!E29&amp;"
"&amp;入力!C30&amp;"　"&amp;入力!E30)</f>
        <v>スズキ　リナ
鈴木　璃奈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6</v>
      </c>
      <c r="R38" s="300"/>
      <c r="S38" s="301"/>
      <c r="T38" s="305" t="str">
        <f>IF(入力!I29="","",入力!I29)</f>
        <v>富津市立青堀小学校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513164731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147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4</v>
      </c>
      <c r="D40" s="288"/>
      <c r="E40" s="289"/>
      <c r="F40" s="293" t="str">
        <f>IF(入力!C32="","",入力!C31&amp;"　"&amp;入力!E31&amp;"
"&amp;入力!C32&amp;"　"&amp;入力!E32)</f>
        <v>オオニシ　アユカ
大西　歩佳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6</v>
      </c>
      <c r="R40" s="300"/>
      <c r="S40" s="301"/>
      <c r="T40" s="305" t="str">
        <f>IF(入力!I31="","",入力!I31)</f>
        <v>富津市立青堀小学校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510245644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152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5</v>
      </c>
      <c r="D42" s="288"/>
      <c r="E42" s="289"/>
      <c r="F42" s="293" t="str">
        <f>IF(入力!C34="","",入力!C33&amp;"　"&amp;入力!E33&amp;"
"&amp;入力!C34&amp;"　"&amp;入力!E34)</f>
        <v>シシクラ　マオ
宍倉　真央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6</v>
      </c>
      <c r="R42" s="300"/>
      <c r="S42" s="301"/>
      <c r="T42" s="305" t="str">
        <f>IF(入力!I33="","",入力!I33)</f>
        <v>富津市立富津小学校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513663375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145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6</v>
      </c>
      <c r="D44" s="288"/>
      <c r="E44" s="289"/>
      <c r="F44" s="293" t="str">
        <f>IF(入力!C36="","",入力!C35&amp;"　"&amp;入力!E35&amp;"
"&amp;入力!C36&amp;"　"&amp;入力!E36)</f>
        <v>タカナシ　ココロ
高梨　心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5</v>
      </c>
      <c r="R44" s="300"/>
      <c r="S44" s="301"/>
      <c r="T44" s="305" t="str">
        <f>IF(入力!I35="","",入力!I35)</f>
        <v>富津市立青堀小学校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515324796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147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7</v>
      </c>
      <c r="D46" s="288"/>
      <c r="E46" s="289"/>
      <c r="F46" s="293" t="str">
        <f>IF(入力!C38="","",入力!C37&amp;"　"&amp;入力!E37&amp;"
"&amp;入力!C38&amp;"　"&amp;入力!E38)</f>
        <v>ヌマヤマ　カナン
沼山　華南</v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>
        <f>IF(入力!G37="","",入力!G37)</f>
        <v>6</v>
      </c>
      <c r="R46" s="300"/>
      <c r="S46" s="301"/>
      <c r="T46" s="305" t="str">
        <f>IF(入力!I37="","",入力!I37)</f>
        <v>富津市立富津小学校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>
        <f>IF(入力!M37="","",入力!M37)</f>
        <v>514737608</v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>
        <f>IF(入力!P37="","",入力!P37)</f>
        <v>156</v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>
        <f>IF(入力!B39="","",入力!B39)</f>
        <v>8</v>
      </c>
      <c r="D48" s="288"/>
      <c r="E48" s="289"/>
      <c r="F48" s="293" t="str">
        <f>IF(入力!C40="","",入力!C39&amp;"　"&amp;入力!E39&amp;"
"&amp;入力!C40&amp;"　"&amp;入力!E40)</f>
        <v>ヒラノ　アノカ
平野　亜乃果</v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>
        <f>IF(入力!G39="","",入力!G39)</f>
        <v>5</v>
      </c>
      <c r="R48" s="300"/>
      <c r="S48" s="301"/>
      <c r="T48" s="305" t="str">
        <f>IF(入力!I39="","",入力!I39)</f>
        <v>富津市立富津小学校</v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>
        <f>IF(入力!M39="","",入力!M39)</f>
        <v>514612238</v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>
        <f>IF(入力!P39="","",入力!P39)</f>
        <v>151</v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>
        <f>IF(入力!B41="","",入力!B41)</f>
        <v>9</v>
      </c>
      <c r="D50" s="288"/>
      <c r="E50" s="289"/>
      <c r="F50" s="293" t="str">
        <f>IF(入力!C42="","",入力!C41&amp;"　"&amp;入力!E41&amp;"
"&amp;入力!C42&amp;"　"&amp;入力!E42)</f>
        <v>ワタナベ　アヅキ
渡邊　絢月</v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>
        <f>IF(入力!G41="","",入力!G41)</f>
        <v>5</v>
      </c>
      <c r="R50" s="300"/>
      <c r="S50" s="301"/>
      <c r="T50" s="305" t="str">
        <f>IF(入力!I41="","",入力!I41)</f>
        <v>富津市立青堀小学校</v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>
        <f>IF(入力!M41="","",入力!M41)</f>
        <v>516115750</v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>
        <f>IF(入力!P41="","",入力!P41)</f>
        <v>140</v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>
        <f>IF(入力!B43="","",入力!B43)</f>
        <v>10</v>
      </c>
      <c r="D52" s="288"/>
      <c r="E52" s="289"/>
      <c r="F52" s="293" t="str">
        <f>IF(入力!C44="","",入力!C43&amp;"　"&amp;入力!E43&amp;"
"&amp;入力!C44&amp;"　"&amp;入力!E44)</f>
        <v>クリハラ　マユ
栗原　万結</v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>
        <f>IF(入力!G43="","",入力!G43)</f>
        <v>5</v>
      </c>
      <c r="R52" s="300"/>
      <c r="S52" s="301"/>
      <c r="T52" s="305" t="str">
        <f>IF(入力!I43="","",入力!I43)</f>
        <v>富津市立青堀小学校</v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>
        <f>IF(入力!M43="","",入力!M43)</f>
        <v>516500751</v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>
        <f>IF(入力!P43="","",入力!P43)</f>
        <v>143</v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>
        <f>IF(入力!B45="","",入力!B45)</f>
        <v>11</v>
      </c>
      <c r="D54" s="288"/>
      <c r="E54" s="289"/>
      <c r="F54" s="293" t="str">
        <f>IF(入力!C46="","",入力!C45&amp;"　"&amp;入力!E45&amp;"
"&amp;入力!C46&amp;"　"&amp;入力!E46)</f>
        <v>カワタ　サクラ
川田　さくら</v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>
        <f>IF(入力!G45="","",入力!G45)</f>
        <v>4</v>
      </c>
      <c r="R54" s="300"/>
      <c r="S54" s="301"/>
      <c r="T54" s="305" t="str">
        <f>IF(入力!I45="","",入力!I45)</f>
        <v>富津市立青堀小学校</v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>
        <f>IF(入力!M45="","",入力!M45)</f>
        <v>514612238</v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>
        <f>IF(入力!P45="","",入力!P45)</f>
        <v>144</v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>
        <f>IF(入力!B47="","",入力!B47)</f>
        <v>12</v>
      </c>
      <c r="D56" s="288"/>
      <c r="E56" s="289"/>
      <c r="F56" s="293" t="str">
        <f>IF(入力!C48="","",入力!C47&amp;"　"&amp;入力!E47&amp;"
"&amp;入力!C48&amp;"　"&amp;入力!E48)</f>
        <v>クボタ　ユズナ
久保田　柚那</v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>
        <f>IF(入力!G47="","",入力!G47)</f>
        <v>4</v>
      </c>
      <c r="R56" s="300"/>
      <c r="S56" s="301"/>
      <c r="T56" s="305" t="str">
        <f>IF(入力!I47="","",入力!I47)</f>
        <v>君津市立貞元小学校</v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>
        <f>IF(入力!M47="","",入力!M47)</f>
        <v>516755605</v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>
        <f>IF(入力!P47="","",入力!P47)</f>
        <v>136</v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79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ミサキジニアVBC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434337854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鈴木　芳保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506074634</v>
      </c>
      <c r="H7" s="277"/>
      <c r="I7" s="277"/>
      <c r="J7" s="277">
        <f>IF(入力!J7="","",入力!J7)</f>
        <v>1597</v>
      </c>
      <c r="K7" s="277"/>
      <c r="L7" s="277"/>
      <c r="M7" s="277">
        <f>IF(入力!M7="","",入力!M7)</f>
        <v>379939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大西　理香</v>
      </c>
      <c r="D9" s="271"/>
      <c r="E9" s="271"/>
      <c r="F9" s="271"/>
      <c r="G9" s="277">
        <f>IF(入力!G9="","",入力!G9)</f>
        <v>510256453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白岩　宏冶</v>
      </c>
      <c r="D11" s="271"/>
      <c r="E11" s="271"/>
      <c r="F11" s="271"/>
      <c r="G11" s="277">
        <f>IF(入力!G11="","",入力!G11)</f>
        <v>514739731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鈴木　芳保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9" t="s">
        <v>6</v>
      </c>
      <c r="B17" s="269"/>
      <c r="C17" s="280" t="str">
        <f>IF(入力!C17="","",入力!C17&amp;"　"&amp;入力!E17)</f>
        <v>千葉県富津市下飯野67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0439-87-8731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90－2163－8250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鈴木　瑠奈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富津市立青堀小学校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503164748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平野　莉可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富津市立青堀小学校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510264257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鈴木　璃奈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富津市立青堀小学校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513164731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大西　歩佳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富津市立青堀小学校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510245644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宍倉　真央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富津市立富津小学校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513663375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高梨　心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富津市立青堀小学校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515324796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沼山　華南</v>
      </c>
      <c r="D37" s="271"/>
      <c r="E37" s="271"/>
      <c r="F37" s="271"/>
      <c r="G37" s="269">
        <f>IF(入力!G37="","",入力!G37)</f>
        <v>6</v>
      </c>
      <c r="H37" s="269" t="str">
        <f>IF(入力!H37="","",入力!H37)</f>
        <v/>
      </c>
      <c r="I37" s="269" t="str">
        <f>IF(入力!I37="","",入力!I37)</f>
        <v>富津市立富津小学校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514737608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平野　亜乃果</v>
      </c>
      <c r="D39" s="271"/>
      <c r="E39" s="271"/>
      <c r="F39" s="271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富津市立富津小学校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514612238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渡邊　絢月</v>
      </c>
      <c r="D41" s="271"/>
      <c r="E41" s="271"/>
      <c r="F41" s="271"/>
      <c r="G41" s="269">
        <f>IF(入力!G41="","",入力!G41)</f>
        <v>5</v>
      </c>
      <c r="H41" s="269" t="str">
        <f>IF(入力!H41="","",入力!H41)</f>
        <v/>
      </c>
      <c r="I41" s="269" t="str">
        <f>IF(入力!I41="","",入力!I41)</f>
        <v>富津市立青堀小学校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516115750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栗原　万結</v>
      </c>
      <c r="D43" s="271"/>
      <c r="E43" s="271"/>
      <c r="F43" s="271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富津市立青堀小学校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516500751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川田　さくら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富津市立青堀小学校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514612238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久保田　柚那</v>
      </c>
      <c r="D47" s="271"/>
      <c r="E47" s="271"/>
      <c r="F47" s="271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君津市立貞元小学校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516755605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>
        <f>IF(入力!B49="","",入力!B49)</f>
        <v>13</v>
      </c>
      <c r="C49" s="270" t="str">
        <f>IF(入力!C50="","",入力!C50&amp;"　"&amp;入力!E50)</f>
        <v>白岩　美羽菜</v>
      </c>
      <c r="D49" s="271"/>
      <c r="E49" s="271"/>
      <c r="F49" s="271"/>
      <c r="G49" s="269">
        <f>IF(入力!G49="","",入力!G49)</f>
        <v>3</v>
      </c>
      <c r="H49" s="269" t="str">
        <f>IF(入力!H49="","",入力!H49)</f>
        <v/>
      </c>
      <c r="I49" s="269" t="str">
        <f>IF(入力!I49="","",入力!I49)</f>
        <v>木更津市立畑沢小学校</v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>
        <f>IF(入力!M49="","",入力!M49)</f>
        <v>513663362</v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>
        <f>IF(入力!B51="","",入力!B51)</f>
        <v>14</v>
      </c>
      <c r="C51" s="270" t="str">
        <f>IF(入力!C52="","",入力!C52&amp;"　"&amp;入力!E52)</f>
        <v>和田　陽桜梨</v>
      </c>
      <c r="D51" s="271"/>
      <c r="E51" s="271"/>
      <c r="F51" s="271"/>
      <c r="G51" s="269">
        <f>IF(入力!G51="","",入力!G51)</f>
        <v>3</v>
      </c>
      <c r="H51" s="269" t="str">
        <f>IF(入力!H51="","",入力!H51)</f>
        <v/>
      </c>
      <c r="I51" s="269" t="str">
        <f>IF(入力!I51="","",入力!I51)</f>
        <v>富津市立青堀小学校</v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>
        <f>IF(入力!M51="","",入力!M51)</f>
        <v>516115793</v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ミサキジニアVBC</v>
      </c>
      <c r="D2" s="280"/>
      <c r="E2" s="280"/>
      <c r="F2" s="280"/>
      <c r="G2" s="280"/>
      <c r="H2" s="280"/>
      <c r="I2" s="280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434337854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鈴木　芳保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506074634</v>
      </c>
      <c r="H7" s="277"/>
      <c r="I7" s="277"/>
      <c r="J7" s="277">
        <f>IF(入力!J7="","",入力!J7)</f>
        <v>1597</v>
      </c>
      <c r="K7" s="277"/>
      <c r="L7" s="277"/>
      <c r="M7" s="277">
        <f>IF(入力!M7="","",入力!M7)</f>
        <v>379939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大西　理香</v>
      </c>
      <c r="D9" s="271"/>
      <c r="E9" s="271"/>
      <c r="F9" s="271"/>
      <c r="G9" s="277">
        <f>IF(入力!G9="","",入力!G9)</f>
        <v>510256453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白岩　宏冶</v>
      </c>
      <c r="D11" s="271"/>
      <c r="E11" s="271"/>
      <c r="F11" s="271"/>
      <c r="G11" s="277">
        <f>IF(入力!G11="","",入力!G11)</f>
        <v>514739731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鈴木　芳保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9" t="s">
        <v>6</v>
      </c>
      <c r="B17" s="269"/>
      <c r="C17" s="280" t="str">
        <f>IF(入力!C17="","",入力!C17&amp;"　"&amp;入力!E17)</f>
        <v>千葉県富津市下飯野67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0439-87-8731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90－2163－8250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鈴木　瑠奈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富津市立青堀小学校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503164748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平野　莉可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富津市立青堀小学校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510264257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鈴木　璃奈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富津市立青堀小学校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513164731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大西　歩佳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富津市立青堀小学校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510245644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宍倉　真央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富津市立富津小学校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513663375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高梨　心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富津市立青堀小学校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515324796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沼山　華南</v>
      </c>
      <c r="D37" s="271"/>
      <c r="E37" s="271"/>
      <c r="F37" s="271"/>
      <c r="G37" s="269">
        <f>IF(入力!G37="","",入力!G37)</f>
        <v>6</v>
      </c>
      <c r="H37" s="269" t="str">
        <f>IF(入力!H37="","",入力!H37)</f>
        <v/>
      </c>
      <c r="I37" s="269" t="str">
        <f>IF(入力!I37="","",入力!I37)</f>
        <v>富津市立富津小学校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514737608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70" t="str">
        <f>IF(入力!C40="","",入力!C40&amp;"　"&amp;入力!E40)</f>
        <v>平野　亜乃果</v>
      </c>
      <c r="D39" s="271"/>
      <c r="E39" s="271"/>
      <c r="F39" s="271"/>
      <c r="G39" s="269">
        <f>IF(入力!G39="","",入力!G39)</f>
        <v>5</v>
      </c>
      <c r="H39" s="269" t="str">
        <f>IF(入力!H39="","",入力!H39)</f>
        <v/>
      </c>
      <c r="I39" s="269" t="str">
        <f>IF(入力!I39="","",入力!I39)</f>
        <v>富津市立富津小学校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514612238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70" t="str">
        <f>IF(入力!C42="","",入力!C42&amp;"　"&amp;入力!E42)</f>
        <v>渡邊　絢月</v>
      </c>
      <c r="D41" s="271"/>
      <c r="E41" s="271"/>
      <c r="F41" s="271"/>
      <c r="G41" s="269">
        <f>IF(入力!G41="","",入力!G41)</f>
        <v>5</v>
      </c>
      <c r="H41" s="269" t="str">
        <f>IF(入力!H41="","",入力!H41)</f>
        <v/>
      </c>
      <c r="I41" s="269" t="str">
        <f>IF(入力!I41="","",入力!I41)</f>
        <v>富津市立青堀小学校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516115750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70" t="str">
        <f>IF(入力!C44="","",入力!C44&amp;"　"&amp;入力!E44)</f>
        <v>栗原　万結</v>
      </c>
      <c r="D43" s="271"/>
      <c r="E43" s="271"/>
      <c r="F43" s="271"/>
      <c r="G43" s="269">
        <f>IF(入力!G43="","",入力!G43)</f>
        <v>5</v>
      </c>
      <c r="H43" s="269" t="str">
        <f>IF(入力!H43="","",入力!H43)</f>
        <v/>
      </c>
      <c r="I43" s="269" t="str">
        <f>IF(入力!I43="","",入力!I43)</f>
        <v>富津市立青堀小学校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516500751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11</v>
      </c>
      <c r="C45" s="270" t="str">
        <f>IF(入力!C46="","",入力!C46&amp;"　"&amp;入力!E46)</f>
        <v>川田　さくら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富津市立青堀小学校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514612238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12</v>
      </c>
      <c r="C47" s="270" t="str">
        <f>IF(入力!C48="","",入力!C48&amp;"　"&amp;入力!E48)</f>
        <v>久保田　柚那</v>
      </c>
      <c r="D47" s="271"/>
      <c r="E47" s="271"/>
      <c r="F47" s="271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君津市立貞元小学校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516755605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>
        <f>IF(入力!B49="","",入力!B49)</f>
        <v>13</v>
      </c>
      <c r="C49" s="270" t="str">
        <f>IF(入力!C50="","",入力!C50&amp;"　"&amp;入力!E50)</f>
        <v>白岩　美羽菜</v>
      </c>
      <c r="D49" s="271"/>
      <c r="E49" s="271"/>
      <c r="F49" s="271"/>
      <c r="G49" s="269">
        <f>IF(入力!G49="","",入力!G49)</f>
        <v>3</v>
      </c>
      <c r="H49" s="269" t="str">
        <f>IF(入力!H49="","",入力!H49)</f>
        <v/>
      </c>
      <c r="I49" s="269" t="str">
        <f>IF(入力!I49="","",入力!I49)</f>
        <v>木更津市立畑沢小学校</v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>
        <f>IF(入力!M49="","",入力!M49)</f>
        <v>513663362</v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>
        <f>IF(入力!B51="","",入力!B51)</f>
        <v>14</v>
      </c>
      <c r="C51" s="270" t="str">
        <f>IF(入力!C52="","",入力!C52&amp;"　"&amp;入力!E52)</f>
        <v>和田　陽桜梨</v>
      </c>
      <c r="D51" s="271"/>
      <c r="E51" s="271"/>
      <c r="F51" s="271"/>
      <c r="G51" s="269">
        <f>IF(入力!G51="","",入力!G51)</f>
        <v>3</v>
      </c>
      <c r="H51" s="269" t="str">
        <f>IF(入力!H51="","",入力!H51)</f>
        <v/>
      </c>
      <c r="I51" s="269" t="str">
        <f>IF(入力!I51="","",入力!I51)</f>
        <v>富津市立青堀小学校</v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>
        <f>IF(入力!M51="","",入力!M51)</f>
        <v>516115793</v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13</v>
      </c>
      <c r="J5" s="449" t="str">
        <f>IF(入力!A55="","",入力!A55)</f>
        <v>努力は必ず報われる。
もし報われない努力があるのならば、それはまだ努力と呼べない。
努力して結果が出ると『自信になる』　
努力せず結果が出ると『傲りになる』
努力せず結果も出ないと『後悔が残る』　
努力して結果が出ないとしても『経験が残る』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ミサキジニアVBC</v>
      </c>
      <c r="C7" s="33" t="str">
        <f>IF(入力!C2="","",入力!C2)</f>
        <v>ミサキジュニア　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青堀</v>
      </c>
      <c r="T7" s="33"/>
      <c r="U7" s="33">
        <f>IF(入力!C4="","",入力!C4)</f>
        <v>434337854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芳保</v>
      </c>
      <c r="E16" s="33" t="str">
        <f>IF(入力!C7="","",入力!C7)</f>
        <v>スズキ</v>
      </c>
      <c r="F16" s="33" t="str">
        <f>IF(入力!E7="","",入力!E7)</f>
        <v>ヨシオ</v>
      </c>
      <c r="G16" s="33">
        <f>IF(入力!G7="","",入力!G7)</f>
        <v>506074634</v>
      </c>
      <c r="H16" s="33">
        <f>IF(入力!J7="","",入力!J7)</f>
        <v>1597</v>
      </c>
      <c r="I16" s="33">
        <f>IF(入力!M7="","",入力!M7)</f>
        <v>379939</v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0006</v>
      </c>
      <c r="T16" s="33" t="str">
        <f>IF(入力!P8="","",入力!P8)</f>
        <v>千葉県富津市下飯野67</v>
      </c>
      <c r="U16" s="33" t="str">
        <f>IF(入力!AL7="","",入力!AL7)</f>
        <v>0439</v>
      </c>
      <c r="V16" s="33" t="str">
        <f>IF(入力!AK8="","",入力!AK8)</f>
        <v>87</v>
      </c>
      <c r="W16" s="33" t="str">
        <f>IF(入力!AP8="","",入力!AP8)</f>
        <v>8731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大西</v>
      </c>
      <c r="D17" s="33" t="str">
        <f>IF(入力!E10="","",入力!E10)</f>
        <v>理香</v>
      </c>
      <c r="E17" s="33" t="str">
        <f>IF(入力!C9="","",入力!C9)</f>
        <v>オオニシ</v>
      </c>
      <c r="F17" s="33" t="str">
        <f>IF(入力!E9="","",入力!E9)</f>
        <v>リカ</v>
      </c>
      <c r="G17" s="33">
        <f>IF(入力!G9="","",入力!G9)</f>
        <v>510256453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0264</v>
      </c>
      <c r="T17" s="33" t="str">
        <f>IF(入力!P10="","",入力!P10)</f>
        <v>千葉県袖ケ浦市今井1-27-2</v>
      </c>
      <c r="U17" s="33" t="str">
        <f>IF(入力!AL9="","",入力!AL9)</f>
        <v>080</v>
      </c>
      <c r="V17" s="33" t="str">
        <f>IF(入力!AK10="","",入力!AK10)</f>
        <v>3928</v>
      </c>
      <c r="W17" s="33" t="str">
        <f>IF(入力!AP10="","",入力!AP10)</f>
        <v>2960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白岩</v>
      </c>
      <c r="D20" s="33" t="str">
        <f>IF(入力!E12="","",入力!E12)</f>
        <v>宏冶</v>
      </c>
      <c r="E20" s="33" t="str">
        <f>IF(入力!C11="","",入力!C11)</f>
        <v>シライワ</v>
      </c>
      <c r="F20" s="33" t="str">
        <f>IF(入力!E11="","",入力!E11)</f>
        <v>コウジ</v>
      </c>
      <c r="G20" s="33">
        <f>IF(入力!G11="","",入力!G11)</f>
        <v>514739731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41</v>
      </c>
      <c r="M20" s="33"/>
      <c r="N20" s="33"/>
      <c r="O20" s="33"/>
      <c r="P20" s="33"/>
      <c r="Q20" s="33"/>
      <c r="R20" s="33" t="str">
        <f>IF(入力!R11="","",入力!R11)</f>
        <v>292</v>
      </c>
      <c r="S20" s="33" t="str">
        <f>IF(入力!W11="","",入力!W11)</f>
        <v>0825</v>
      </c>
      <c r="T20" s="33" t="str">
        <f>IF(入力!P12="","",入力!P12)</f>
        <v>千葉県木更津市畑沢2-39-10　202</v>
      </c>
      <c r="U20" s="33" t="str">
        <f>IF(入力!AL11="","",入力!AL11)</f>
        <v>090</v>
      </c>
      <c r="V20" s="33" t="str">
        <f>IF(入力!AK12="","",入力!AK12)</f>
        <v>8586</v>
      </c>
      <c r="W20" s="33" t="str">
        <f>IF(入力!AP12="","",入力!AP12)</f>
        <v>4094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鈴木</v>
      </c>
      <c r="D22" s="33" t="str">
        <f>IF(入力!E16="","",入力!E16)</f>
        <v>芳保</v>
      </c>
      <c r="E22" s="33" t="str">
        <f>IF(入力!C15="","",入力!C15)</f>
        <v>スズキ</v>
      </c>
      <c r="F22" s="33" t="str">
        <f>IF(入力!E15="","",入力!E15)</f>
        <v>ヨシオ</v>
      </c>
      <c r="G22" s="33"/>
      <c r="H22" s="33"/>
      <c r="I22" s="33"/>
      <c r="J22" s="33"/>
      <c r="K22" s="33"/>
      <c r="L22" s="33">
        <f>IF(入力!AT15="","",入力!AT15)</f>
        <v>58</v>
      </c>
      <c r="M22" s="33"/>
      <c r="N22" s="33">
        <f>IF(入力!C21="","",入力!C21)</f>
        <v>90</v>
      </c>
      <c r="O22" s="33">
        <f>IF(入力!E21="","",入力!E21)</f>
        <v>2163</v>
      </c>
      <c r="P22" s="33">
        <f>IF(入力!G21="","",入力!G21)</f>
        <v>8250</v>
      </c>
      <c r="Q22" s="33"/>
      <c r="R22" s="33" t="str">
        <f>IF(入力!R15="","",入力!R15)</f>
        <v>293</v>
      </c>
      <c r="S22" s="33" t="str">
        <f>IF(入力!W15="","",入力!W15)</f>
        <v>0006</v>
      </c>
      <c r="T22" s="33" t="str">
        <f>IF(入力!P16="","",入力!P16)</f>
        <v>千葉県富津市下飯野67</v>
      </c>
      <c r="U22" s="33" t="str">
        <f>IF(入力!AL15="","",入力!AL15)</f>
        <v>0439</v>
      </c>
      <c r="V22" s="33" t="str">
        <f>IF(入力!AK16="","",入力!AK16)</f>
        <v>87</v>
      </c>
      <c r="W22" s="33" t="str">
        <f>IF(入力!AP16="","",入力!AP16)</f>
        <v>8731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e">
        <f>VLOOKUP($B$51,$A$53:$F$352,3)</f>
        <v>#N/A</v>
      </c>
      <c r="D24" s="75" t="e">
        <f>VLOOKUP($B$51,$A$53:$F$352,4)</f>
        <v>#N/A</v>
      </c>
      <c r="E24" s="75" t="e">
        <f>VLOOKUP($B$51,$A$53:$F$352,5)</f>
        <v>#N/A</v>
      </c>
      <c r="F24" s="75" t="e">
        <f>VLOOKUP($B$51,$A$53:$F$352,6)</f>
        <v>#N/A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鈴木瑠奈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瑠奈</v>
      </c>
      <c r="E53" s="33" t="str">
        <f>IF(入力!C25="","",入力!C25)</f>
        <v>スズキ</v>
      </c>
      <c r="F53" s="33" t="str">
        <f>IF(入力!E25="","",入力!E25)</f>
        <v>ルナ</v>
      </c>
      <c r="G53" s="33">
        <f>IF(入力!M25="","",入力!M25)</f>
        <v>503164748</v>
      </c>
      <c r="H53" s="33" t="str">
        <f>IF(入力!I25="","",入力!I25)</f>
        <v>富津市立青堀小学校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平野</v>
      </c>
      <c r="D54" s="33" t="str">
        <f>IF(入力!E28="","",入力!E28)</f>
        <v>莉可</v>
      </c>
      <c r="E54" s="33" t="str">
        <f>IF(入力!C27="","",入力!C27)</f>
        <v>ヒラノ</v>
      </c>
      <c r="F54" s="33" t="str">
        <f>IF(入力!E27="","",入力!E27)</f>
        <v>リカ</v>
      </c>
      <c r="G54" s="33">
        <f>IF(入力!M27="","",入力!M27)</f>
        <v>510264257</v>
      </c>
      <c r="H54" s="33" t="str">
        <f>IF(入力!I27="","",入力!I27)</f>
        <v>富津市立青堀小学校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璃奈</v>
      </c>
      <c r="E55" s="33" t="str">
        <f>IF(入力!C29="","",入力!C29)</f>
        <v>スズキ</v>
      </c>
      <c r="F55" s="33" t="str">
        <f>IF(入力!E29="","",入力!E29)</f>
        <v>リナ</v>
      </c>
      <c r="G55" s="33">
        <f>IF(入力!M29="","",入力!M29)</f>
        <v>513164731</v>
      </c>
      <c r="H55" s="33" t="str">
        <f>IF(入力!I29="","",入力!I29)</f>
        <v>富津市立青堀小学校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大西</v>
      </c>
      <c r="D56" s="33" t="str">
        <f>IF(入力!E32="","",入力!E32)</f>
        <v>歩佳</v>
      </c>
      <c r="E56" s="33" t="str">
        <f>IF(入力!C31="","",入力!C31)</f>
        <v>オオニシ</v>
      </c>
      <c r="F56" s="33" t="str">
        <f>IF(入力!E31="","",入力!E31)</f>
        <v>アユカ</v>
      </c>
      <c r="G56" s="33">
        <f>IF(入力!M31="","",入力!M31)</f>
        <v>510245644</v>
      </c>
      <c r="H56" s="33" t="str">
        <f>IF(入力!I31="","",入力!I31)</f>
        <v>富津市立青堀小学校</v>
      </c>
      <c r="I56" s="33">
        <f>IF(入力!G31="","",入力!G31)</f>
        <v>6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宍倉</v>
      </c>
      <c r="D57" s="33" t="str">
        <f>IF(入力!E34="","",入力!E34)</f>
        <v>真央</v>
      </c>
      <c r="E57" s="33" t="str">
        <f>IF(入力!C33="","",入力!C33)</f>
        <v>シシクラ</v>
      </c>
      <c r="F57" s="33" t="str">
        <f>IF(入力!E33="","",入力!E33)</f>
        <v>マオ</v>
      </c>
      <c r="G57" s="33">
        <f>IF(入力!M33="","",入力!M33)</f>
        <v>513663375</v>
      </c>
      <c r="H57" s="33" t="str">
        <f>IF(入力!I33="","",入力!I33)</f>
        <v>富津市立富津小学校</v>
      </c>
      <c r="I57" s="33">
        <f>IF(入力!G33="","",入力!G33)</f>
        <v>6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高梨</v>
      </c>
      <c r="D58" s="33" t="str">
        <f>IF(入力!E36="","",入力!E36)</f>
        <v>心</v>
      </c>
      <c r="E58" s="33" t="str">
        <f>IF(入力!C35="","",入力!C35)</f>
        <v>タカナシ</v>
      </c>
      <c r="F58" s="33" t="str">
        <f>IF(入力!E35="","",入力!E35)</f>
        <v>ココロ</v>
      </c>
      <c r="G58" s="33">
        <f>IF(入力!M35="","",入力!M35)</f>
        <v>515324796</v>
      </c>
      <c r="H58" s="33" t="str">
        <f>IF(入力!I35="","",入力!I35)</f>
        <v>富津市立青堀小学校</v>
      </c>
      <c r="I58" s="33">
        <f>IF(入力!G35="","",入力!G35)</f>
        <v>5</v>
      </c>
      <c r="J58" s="33">
        <f>IF(入力!P35="","",入力!P35)</f>
        <v>147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沼山</v>
      </c>
      <c r="D59" s="33" t="str">
        <f>IF(入力!E38="","",入力!E38)</f>
        <v>華南</v>
      </c>
      <c r="E59" s="33" t="str">
        <f>IF(入力!C37="","",入力!C37)</f>
        <v>ヌマヤマ</v>
      </c>
      <c r="F59" s="33" t="str">
        <f>IF(入力!E37="","",入力!E37)</f>
        <v>カナン</v>
      </c>
      <c r="G59" s="33">
        <f>IF(入力!M37="","",入力!M37)</f>
        <v>514737608</v>
      </c>
      <c r="H59" s="33" t="str">
        <f>IF(入力!I37="","",入力!I37)</f>
        <v>富津市立富津小学校</v>
      </c>
      <c r="I59" s="33">
        <f>IF(入力!G37="","",入力!G37)</f>
        <v>6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平野</v>
      </c>
      <c r="D60" s="33" t="str">
        <f>IF(入力!E40="","",入力!E40)</f>
        <v>亜乃果</v>
      </c>
      <c r="E60" s="33" t="str">
        <f>IF(入力!C39="","",入力!C39)</f>
        <v>ヒラノ</v>
      </c>
      <c r="F60" s="33" t="str">
        <f>IF(入力!E39="","",入力!E39)</f>
        <v>アノカ</v>
      </c>
      <c r="G60" s="33">
        <f>IF(入力!M39="","",入力!M39)</f>
        <v>514612238</v>
      </c>
      <c r="H60" s="33" t="str">
        <f>IF(入力!I39="","",入力!I39)</f>
        <v>富津市立富津小学校</v>
      </c>
      <c r="I60" s="33">
        <f>IF(入力!G39="","",入力!G39)</f>
        <v>5</v>
      </c>
      <c r="J60" s="33">
        <f>IF(入力!P39="","",入力!P39)</f>
        <v>151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渡邊</v>
      </c>
      <c r="D61" s="33" t="str">
        <f>IF(入力!E42="","",入力!E42)</f>
        <v>絢月</v>
      </c>
      <c r="E61" s="33" t="str">
        <f>IF(入力!C41="","",入力!C41)</f>
        <v>ワタナベ</v>
      </c>
      <c r="F61" s="33" t="str">
        <f>IF(入力!E41="","",入力!E41)</f>
        <v>アヅキ</v>
      </c>
      <c r="G61" s="33">
        <f>IF(入力!M41="","",入力!M41)</f>
        <v>516115750</v>
      </c>
      <c r="H61" s="33" t="str">
        <f>IF(入力!I41="","",入力!I41)</f>
        <v>富津市立青堀小学校</v>
      </c>
      <c r="I61" s="33">
        <f>IF(入力!G41="","",入力!G41)</f>
        <v>5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栗原</v>
      </c>
      <c r="D62" s="33" t="str">
        <f>IF(入力!E44="","",入力!E44)</f>
        <v>万結</v>
      </c>
      <c r="E62" s="33" t="str">
        <f>IF(入力!C43="","",入力!C43)</f>
        <v>クリハラ</v>
      </c>
      <c r="F62" s="33" t="str">
        <f>IF(入力!E43="","",入力!E43)</f>
        <v>マユ</v>
      </c>
      <c r="G62" s="33">
        <f>IF(入力!M43="","",入力!M43)</f>
        <v>516500751</v>
      </c>
      <c r="H62" s="33" t="str">
        <f>IF(入力!I43="","",入力!I43)</f>
        <v>富津市立青堀小学校</v>
      </c>
      <c r="I62" s="33">
        <f>IF(入力!G43="","",入力!G43)</f>
        <v>5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川田</v>
      </c>
      <c r="D63" s="33" t="str">
        <f>IF(入力!E46="","",入力!E46)</f>
        <v>さくら</v>
      </c>
      <c r="E63" s="33" t="str">
        <f>IF(入力!C45="","",入力!C45)</f>
        <v>カワタ</v>
      </c>
      <c r="F63" s="33" t="str">
        <f>IF(入力!E45="","",入力!E45)</f>
        <v>サクラ</v>
      </c>
      <c r="G63" s="33">
        <f>IF(入力!M45="","",入力!M45)</f>
        <v>514612238</v>
      </c>
      <c r="H63" s="33" t="str">
        <f>IF(入力!I45="","",入力!I45)</f>
        <v>富津市立青堀小学校</v>
      </c>
      <c r="I63" s="33">
        <f>IF(入力!G45="","",入力!G45)</f>
        <v>4</v>
      </c>
      <c r="J63" s="33">
        <f>IF(入力!P45="","",入力!P45)</f>
        <v>144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久保田</v>
      </c>
      <c r="D64" s="33" t="str">
        <f>IF(入力!E48="","",入力!E48)</f>
        <v>柚那</v>
      </c>
      <c r="E64" s="33" t="str">
        <f>IF(入力!C47="","",入力!C47)</f>
        <v>クボタ</v>
      </c>
      <c r="F64" s="33" t="str">
        <f>IF(入力!E47="","",入力!E47)</f>
        <v>ユズナ</v>
      </c>
      <c r="G64" s="33">
        <f>IF(入力!M47="","",入力!M47)</f>
        <v>516755605</v>
      </c>
      <c r="H64" s="33" t="str">
        <f>IF(入力!I47="","",入力!I47)</f>
        <v>君津市立貞元小学校</v>
      </c>
      <c r="I64" s="33">
        <f>IF(入力!G47="","",入力!G47)</f>
        <v>4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白岩</v>
      </c>
      <c r="D65" s="33" t="str">
        <f>IF(入力!E50="","",入力!E50)</f>
        <v>美羽菜</v>
      </c>
      <c r="E65" s="33" t="str">
        <f>IF(入力!C49="","",入力!C49)</f>
        <v>シライワ</v>
      </c>
      <c r="F65" s="33" t="str">
        <f>IF(入力!E49="","",入力!E49)</f>
        <v>ミウナ</v>
      </c>
      <c r="G65" s="33">
        <f>IF(入力!M49="","",入力!M49)</f>
        <v>513663362</v>
      </c>
      <c r="H65" s="33" t="str">
        <f>IF(入力!I49="","",入力!I49)</f>
        <v>木更津市立畑沢小学校</v>
      </c>
      <c r="I65" s="33">
        <f>IF(入力!G49="","",入力!G49)</f>
        <v>3</v>
      </c>
      <c r="J65" s="33">
        <f>IF(入力!P49="","",入力!P49)</f>
        <v>135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和田</v>
      </c>
      <c r="D66" s="33" t="str">
        <f>IF(入力!E52="","",入力!E52)</f>
        <v>陽桜梨</v>
      </c>
      <c r="E66" s="33" t="str">
        <f>IF(入力!C51="","",入力!C51)</f>
        <v>ワダ</v>
      </c>
      <c r="F66" s="33" t="str">
        <f>IF(入力!E51="","",入力!E51)</f>
        <v>ヒラリ</v>
      </c>
      <c r="G66" s="33">
        <f>IF(入力!M51="","",入力!M51)</f>
        <v>516115793</v>
      </c>
      <c r="H66" s="33" t="str">
        <f>IF(入力!I51="","",入力!I51)</f>
        <v>富津市立青堀小学校</v>
      </c>
      <c r="I66" s="33">
        <f>IF(入力!G51="","",入力!G51)</f>
        <v>3</v>
      </c>
      <c r="J66" s="33">
        <f>IF(入力!P51="","",入力!P51)</f>
        <v>128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2017-09-25T23:20:59Z</cp:lastPrinted>
  <dcterms:created xsi:type="dcterms:W3CDTF">2014-04-05T09:56:00Z</dcterms:created>
  <dcterms:modified xsi:type="dcterms:W3CDTF">2017-09-27T02:12:43Z</dcterms:modified>
</cp:coreProperties>
</file>