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 firstSheet="1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<sst xmlns="http://schemas.openxmlformats.org/spreadsheetml/2006/main" count="428" uniqueCount="289">
  <si>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</si>
  <si>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</si>
  <si>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</si>
  <si>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</si>
  <si>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</si>
  <si>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</si>
  <si>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</si>
  <si>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</si>
  <si>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</si>
  <si>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</si>
  <si>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</si>
  <si>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</si>
  <si>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</si>
  <si>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</si>
  <si>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</si>
  <si>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</si>
  <si>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</si>
  <si>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</si>
  <si>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</si>
  <si>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</si>
  <si>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</si>
  <si>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</si>
  <si>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</si>
  <si>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</si>
  <si>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</si>
  <si>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</si>
  <si>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</si>
  <si>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</si>
  <si>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</si>
  <si>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</si>
  <si>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</si>
  <si>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</si>
  <si>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</si>
  <si>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</si>
  <si>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</si>
  <si>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</si>
  <si>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</si>
  <si>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</si>
  <si>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</si>
  <si>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</si>
  <si>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</si>
  <si>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</si>
  <si>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</si>
  <si>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</si>
  <si>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</si>
  <si>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</si>
  <si>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</si>
  <si>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</si>
  <si>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</si>
  <si>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</si>
  <si>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</si>
  <si>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</si>
  <si>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</si>
  <si>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</si>
  <si>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</si>
  <si>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</si>
  <si>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</si>
  <si>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</si>
  <si>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</si>
  <si>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</si>
  <si>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</si>
  <si>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</si>
  <si>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</si>
  <si>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</si>
  <si>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</si>
  <si>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</si>
  <si>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</si>
  <si>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</si>
  <si>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</si>
  <si>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</si>
  <si>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</si>
  <si>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</si>
  <si>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</si>
  <si>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</si>
  <si>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</si>
  <si>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</si>
  <si>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</si>
  <si>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</si>
  <si>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</si>
  <si>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</si>
  <si>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</si>
  <si>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</si>
  <si>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</si>
  <si>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</si>
  <si>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</si>
  <si>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</si>
  <si>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</si>
  <si>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</si>
  <si>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</si>
  <si>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</si>
  <si>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</si>
  <si>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</si>
  <si>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</si>
  <si>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</si>
  <si>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</si>
  <si>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</si>
  <si>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</si>
  <si>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</si>
  <si>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</si>
  <si>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</si>
  <si>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</si>
  <si>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</si>
  <si>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</si>
  <si>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</si>
  <si>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</si>
  <si>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</si>
  <si>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</si>
  <si>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</si>
  <si>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</si>
  <si>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</si>
  <si>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</si>
  <si>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</si>
  <si>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</si>
  <si>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</si>
  <si>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</si>
  <si>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</si>
  <si>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</si>
  <si>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</si>
  <si>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</si>
  <si>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</si>
  <si>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</si>
  <si>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</si>
  <si>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</si>
  <si>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</si>
  <si>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</si>
  <si>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</si>
  <si>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</si>
  <si>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</si>
  <si>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</si>
  <si>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</si>
  <si>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</si>
  <si>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</si>
  <si>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</si>
  <si>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</si>
  <si>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</si>
  <si>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</si>
  <si>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</si>
  <si>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</si>
  <si>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</si>
  <si>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</si>
  <si>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</si>
  <si>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</si>
  <si>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</si>
  <si>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</si>
  <si>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</si>
  <si>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</si>
  <si>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</si>
  <si>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</si>
  <si>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</si>
  <si>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</si>
  <si>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</si>
  <si>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</si>
  <si>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</si>
  <si>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</si>
  <si>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</si>
  <si>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</si>
  <si>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</si>
  <si>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</si>
  <si>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</si>
  <si>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</si>
  <si>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</si>
  <si>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</si>
  <si>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</si>
  <si>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</si>
  <si>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</si>
  <si>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</si>
  <si>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</si>
  <si>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</si>
  <si>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</si>
  <si>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</si>
  <si>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</si>
  <si>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</si>
  <si>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</si>
  <si>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</si>
  <si>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</si>
  <si>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</si>
  <si>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</si>
  <si>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</si>
  <si>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</si>
  <si>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</si>
  <si>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</si>
  <si>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</si>
  <si>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</si>
  <si>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</si>
  <si>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</si>
  <si>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</si>
  <si>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</si>
  <si>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</si>
  <si>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</si>
  <si>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</si>
  <si>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</si>
  <si>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</si>
  <si>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</si>
  <si>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</si>
  <si>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</si>
  <si>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</si>
  <si>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</si>
  <si>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</si>
  <si>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</si>
  <si>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</si>
  <si>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ミサキジュニア</t>
    </r>
    <r>
      <rPr>
        <sz val="16"/>
        <color indexed="8"/>
        <rFont val="Calibri"/>
        <family val="2"/>
      </rPr>
      <t>VBC</t>
    </r>
    <phoneticPr fontId="2"/>
  </si>
  <si>
    <t>富津</t>
    <rPh sb="0" eb="2">
      <t>フッツ</t>
    </rPh>
    <phoneticPr fontId="2"/>
  </si>
  <si>
    <t>鈴木</t>
    <rPh sb="0" eb="2">
      <t>スズキ</t>
    </rPh>
    <phoneticPr fontId="2"/>
  </si>
  <si>
    <t>芳保</t>
    <rPh sb="0" eb="1">
      <t>カンバ</t>
    </rPh>
    <rPh sb="1" eb="2">
      <t>ホ</t>
    </rPh>
    <phoneticPr fontId="2"/>
  </si>
  <si>
    <t>スズキ</t>
    <phoneticPr fontId="2"/>
  </si>
  <si>
    <t>ヨシオ</t>
    <phoneticPr fontId="2"/>
  </si>
  <si>
    <t>293</t>
    <phoneticPr fontId="2"/>
  </si>
  <si>
    <t>0006</t>
    <phoneticPr fontId="2"/>
  </si>
  <si>
    <t>富津市下飯野67</t>
    <rPh sb="0" eb="3">
      <t>フッツシ</t>
    </rPh>
    <rPh sb="3" eb="6">
      <t>シモイイノ</t>
    </rPh>
    <phoneticPr fontId="2"/>
  </si>
  <si>
    <t>0439</t>
    <phoneticPr fontId="2"/>
  </si>
  <si>
    <t>87</t>
    <phoneticPr fontId="2"/>
  </si>
  <si>
    <t>8731</t>
    <phoneticPr fontId="2"/>
  </si>
  <si>
    <t>富津市下飯野67</t>
    <rPh sb="0" eb="6">
      <t>フッツシシモイイノ</t>
    </rPh>
    <phoneticPr fontId="2"/>
  </si>
  <si>
    <t>0439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</si>
  <si>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</si>
  <si>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青堀</t>
    </r>
    <rPh sb="2" eb="4">
      <t>アオホリ</t>
    </rPh>
    <phoneticPr fontId="2"/>
  </si>
  <si>
    <t>平野</t>
    <rPh sb="0" eb="2">
      <t>ヒラノ</t>
    </rPh>
    <phoneticPr fontId="2"/>
  </si>
  <si>
    <t>亜乃果</t>
    <rPh sb="0" eb="3">
      <t>アノカ</t>
    </rPh>
    <phoneticPr fontId="2"/>
  </si>
  <si>
    <t>富津市立富津小学校</t>
    <rPh sb="0" eb="4">
      <t>フッツシリツ</t>
    </rPh>
    <rPh sb="4" eb="6">
      <t>フッツ</t>
    </rPh>
    <rPh sb="6" eb="9">
      <t>ショウガッコウ</t>
    </rPh>
    <phoneticPr fontId="2"/>
  </si>
  <si>
    <t>渡邊</t>
    <rPh sb="0" eb="2">
      <t>ワタナベ</t>
    </rPh>
    <phoneticPr fontId="2"/>
  </si>
  <si>
    <t>絢月</t>
    <rPh sb="0" eb="1">
      <t>アヤ</t>
    </rPh>
    <rPh sb="1" eb="2">
      <t>ツキ</t>
    </rPh>
    <phoneticPr fontId="2"/>
  </si>
  <si>
    <t>富津市立青堀小学校</t>
    <rPh sb="0" eb="4">
      <t>フッツシリツ</t>
    </rPh>
    <rPh sb="4" eb="6">
      <t>アオホリ</t>
    </rPh>
    <rPh sb="6" eb="9">
      <t>ショウガッコウ</t>
    </rPh>
    <phoneticPr fontId="2"/>
  </si>
  <si>
    <t>栗原</t>
    <rPh sb="0" eb="2">
      <t>クリハラ</t>
    </rPh>
    <phoneticPr fontId="2"/>
  </si>
  <si>
    <t>万結</t>
    <rPh sb="0" eb="1">
      <t>マン</t>
    </rPh>
    <rPh sb="1" eb="2">
      <t>ケツ</t>
    </rPh>
    <phoneticPr fontId="2"/>
  </si>
  <si>
    <t>高梨</t>
    <rPh sb="0" eb="2">
      <t>タカナシ</t>
    </rPh>
    <phoneticPr fontId="2"/>
  </si>
  <si>
    <t>心</t>
    <rPh sb="0" eb="1">
      <t>ココロ</t>
    </rPh>
    <phoneticPr fontId="2"/>
  </si>
  <si>
    <t>川田</t>
    <rPh sb="0" eb="2">
      <t>カワタ</t>
    </rPh>
    <phoneticPr fontId="2"/>
  </si>
  <si>
    <t>久保田</t>
    <rPh sb="0" eb="3">
      <t>クボタ</t>
    </rPh>
    <phoneticPr fontId="2"/>
  </si>
  <si>
    <t>柚那</t>
    <rPh sb="0" eb="1">
      <t>ユズ</t>
    </rPh>
    <rPh sb="1" eb="2">
      <t>ナ</t>
    </rPh>
    <phoneticPr fontId="2"/>
  </si>
  <si>
    <t>和田</t>
    <rPh sb="0" eb="2">
      <t>ワダ</t>
    </rPh>
    <phoneticPr fontId="2"/>
  </si>
  <si>
    <t>白岩</t>
    <rPh sb="0" eb="2">
      <t>シライワ</t>
    </rPh>
    <phoneticPr fontId="2"/>
  </si>
  <si>
    <t>美羽菜</t>
    <rPh sb="0" eb="3">
      <t>ミウナ</t>
    </rPh>
    <phoneticPr fontId="2"/>
  </si>
  <si>
    <t>陽桜梨</t>
    <rPh sb="0" eb="1">
      <t>ヒ</t>
    </rPh>
    <rPh sb="1" eb="2">
      <t>サクラ</t>
    </rPh>
    <rPh sb="2" eb="3">
      <t>リ</t>
    </rPh>
    <phoneticPr fontId="2"/>
  </si>
  <si>
    <t>蒔苗</t>
    <rPh sb="0" eb="2">
      <t>マカナエ</t>
    </rPh>
    <phoneticPr fontId="2"/>
  </si>
  <si>
    <t>美雅</t>
    <rPh sb="0" eb="1">
      <t>ビ</t>
    </rPh>
    <rPh sb="1" eb="2">
      <t>ミヤビ</t>
    </rPh>
    <phoneticPr fontId="2"/>
  </si>
  <si>
    <t>実那</t>
    <rPh sb="0" eb="2">
      <t>ミナ</t>
    </rPh>
    <phoneticPr fontId="2"/>
  </si>
  <si>
    <t>柳原</t>
    <rPh sb="0" eb="2">
      <t>ヤナギハラ</t>
    </rPh>
    <phoneticPr fontId="2"/>
  </si>
  <si>
    <t>幸歩</t>
    <rPh sb="0" eb="2">
      <t>ユキホ</t>
    </rPh>
    <phoneticPr fontId="2"/>
  </si>
  <si>
    <t>北川</t>
    <rPh sb="0" eb="2">
      <t>キタガワ</t>
    </rPh>
    <phoneticPr fontId="2"/>
  </si>
  <si>
    <t>真帆</t>
    <rPh sb="0" eb="2">
      <t>マホ</t>
    </rPh>
    <phoneticPr fontId="2"/>
  </si>
  <si>
    <t>君津市立貞元小学校</t>
    <rPh sb="0" eb="4">
      <t>キミツシリツ</t>
    </rPh>
    <rPh sb="4" eb="6">
      <t>サダモト</t>
    </rPh>
    <rPh sb="6" eb="9">
      <t>ショウガッコウ</t>
    </rPh>
    <phoneticPr fontId="2"/>
  </si>
  <si>
    <t>木更津市立畑沢小学校</t>
    <rPh sb="0" eb="5">
      <t>キサラヅシリツ</t>
    </rPh>
    <rPh sb="5" eb="7">
      <t>ハタザワ</t>
    </rPh>
    <rPh sb="7" eb="10">
      <t>ショウガッコウ</t>
    </rPh>
    <phoneticPr fontId="2"/>
  </si>
  <si>
    <t>木更津市立請西小学校</t>
    <rPh sb="0" eb="5">
      <t>キサラヅシリツ</t>
    </rPh>
    <rPh sb="5" eb="7">
      <t>ジョウザイ</t>
    </rPh>
    <rPh sb="7" eb="10">
      <t>ショウガッコウ</t>
    </rPh>
    <phoneticPr fontId="2"/>
  </si>
  <si>
    <t>ヒラノ</t>
    <phoneticPr fontId="2"/>
  </si>
  <si>
    <t>アノカ</t>
    <phoneticPr fontId="2"/>
  </si>
  <si>
    <t>ワタナベ</t>
    <phoneticPr fontId="2"/>
  </si>
  <si>
    <t>アヅキ</t>
    <phoneticPr fontId="2"/>
  </si>
  <si>
    <t>クリハラ</t>
    <phoneticPr fontId="2"/>
  </si>
  <si>
    <t>マユ</t>
    <phoneticPr fontId="2"/>
  </si>
  <si>
    <t>タカナシ</t>
    <phoneticPr fontId="2"/>
  </si>
  <si>
    <t>ココロ</t>
    <phoneticPr fontId="2"/>
  </si>
  <si>
    <t>クボタ</t>
    <phoneticPr fontId="2"/>
  </si>
  <si>
    <t>ユズナ</t>
    <phoneticPr fontId="2"/>
  </si>
  <si>
    <t>シライワ</t>
    <phoneticPr fontId="2"/>
  </si>
  <si>
    <t>ミウナ</t>
    <phoneticPr fontId="2"/>
  </si>
  <si>
    <t>カワダ</t>
    <phoneticPr fontId="2"/>
  </si>
  <si>
    <t>サクラ</t>
    <phoneticPr fontId="2"/>
  </si>
  <si>
    <t>さくら</t>
    <phoneticPr fontId="2"/>
  </si>
  <si>
    <t>ワダ</t>
    <phoneticPr fontId="2"/>
  </si>
  <si>
    <t>ヒラリ</t>
    <phoneticPr fontId="2"/>
  </si>
  <si>
    <t>マカナエ</t>
    <phoneticPr fontId="2"/>
  </si>
  <si>
    <t>ミヤビ</t>
    <phoneticPr fontId="2"/>
  </si>
  <si>
    <t>ミナ</t>
    <phoneticPr fontId="2"/>
  </si>
  <si>
    <t>ヤナギハラ</t>
    <phoneticPr fontId="2"/>
  </si>
  <si>
    <t>ユキホ</t>
    <phoneticPr fontId="2"/>
  </si>
  <si>
    <t>キタガワ</t>
    <phoneticPr fontId="2"/>
  </si>
  <si>
    <t>マホ</t>
    <phoneticPr fontId="2"/>
  </si>
  <si>
    <t xml:space="preserve">『目標』の低いものは『さらに低い実績』しか残せない。
今は『ムダ』と思えることが『栄養』となる。挑戦しよう！
『挑戦』すれば『成功』もあれば『失敗』もある。しかし『挑戦』しなければ『成功』は訪れない！
『挑戦』しなければ何も始まらない！
</t>
    <rPh sb="1" eb="3">
      <t>モクヒョウ</t>
    </rPh>
    <rPh sb="5" eb="6">
      <t>ヒク</t>
    </rPh>
    <rPh sb="14" eb="15">
      <t>ヒク</t>
    </rPh>
    <rPh sb="16" eb="18">
      <t>ジッセキ</t>
    </rPh>
    <rPh sb="21" eb="22">
      <t>ノコ</t>
    </rPh>
    <rPh sb="27" eb="28">
      <t>イマ</t>
    </rPh>
    <rPh sb="34" eb="35">
      <t>オモ</t>
    </rPh>
    <rPh sb="41" eb="43">
      <t>エイヨウ</t>
    </rPh>
    <rPh sb="48" eb="50">
      <t>チョウセン</t>
    </rPh>
    <rPh sb="56" eb="58">
      <t>チョウセン</t>
    </rPh>
    <rPh sb="63" eb="65">
      <t>セイコウ</t>
    </rPh>
    <rPh sb="71" eb="73">
      <t>シッパイ</t>
    </rPh>
    <rPh sb="82" eb="84">
      <t>チョウセン</t>
    </rPh>
    <rPh sb="91" eb="93">
      <t>セイコウ</t>
    </rPh>
    <rPh sb="95" eb="96">
      <t>オトズ</t>
    </rPh>
    <rPh sb="102" eb="104">
      <t>チョウセン</t>
    </rPh>
    <rPh sb="110" eb="111">
      <t>ナニ</t>
    </rPh>
    <rPh sb="112" eb="113">
      <t>ハジ</t>
    </rPh>
    <phoneticPr fontId="2"/>
  </si>
  <si>
    <t>ミサキジュニア　バレーボールクラブ</t>
    <phoneticPr fontId="2"/>
  </si>
  <si>
    <t>白岩</t>
    <rPh sb="0" eb="2">
      <t>シライワ</t>
    </rPh>
    <phoneticPr fontId="2"/>
  </si>
  <si>
    <t>シライワ</t>
    <phoneticPr fontId="2"/>
  </si>
  <si>
    <t>コウジ</t>
    <phoneticPr fontId="2"/>
  </si>
  <si>
    <t>北川</t>
    <rPh sb="0" eb="2">
      <t>キタガワ</t>
    </rPh>
    <phoneticPr fontId="2"/>
  </si>
  <si>
    <t>一貴</t>
    <rPh sb="0" eb="2">
      <t>カズキ</t>
    </rPh>
    <phoneticPr fontId="2"/>
  </si>
  <si>
    <t>キタガワ</t>
    <phoneticPr fontId="2"/>
  </si>
  <si>
    <t>カズキ</t>
    <phoneticPr fontId="2"/>
  </si>
  <si>
    <t>292</t>
    <phoneticPr fontId="2"/>
  </si>
  <si>
    <t>0825</t>
    <phoneticPr fontId="2"/>
  </si>
  <si>
    <t>090</t>
    <phoneticPr fontId="2"/>
  </si>
  <si>
    <t>8586</t>
    <phoneticPr fontId="2"/>
  </si>
  <si>
    <t>4094</t>
    <phoneticPr fontId="2"/>
  </si>
  <si>
    <t>木更津市畑沢2-39-10-202</t>
    <rPh sb="0" eb="4">
      <t>キサラヅシ</t>
    </rPh>
    <rPh sb="4" eb="6">
      <t>ハタザワ</t>
    </rPh>
    <phoneticPr fontId="2"/>
  </si>
  <si>
    <t>293</t>
    <phoneticPr fontId="2"/>
  </si>
  <si>
    <t>0001</t>
    <phoneticPr fontId="2"/>
  </si>
  <si>
    <t>富津市大堀1753-57</t>
    <rPh sb="0" eb="3">
      <t>フッツシ</t>
    </rPh>
    <rPh sb="3" eb="5">
      <t>オオホリ</t>
    </rPh>
    <phoneticPr fontId="2"/>
  </si>
  <si>
    <t>6995</t>
    <phoneticPr fontId="2"/>
  </si>
  <si>
    <t>3119</t>
    <phoneticPr fontId="2"/>
  </si>
  <si>
    <t>①</t>
    <phoneticPr fontId="2"/>
  </si>
  <si>
    <t>宏治</t>
    <rPh sb="0" eb="1">
      <t>ヒロ</t>
    </rPh>
    <rPh sb="1" eb="2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</si>
</sst>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zoomScaleNormal="100" workbookViewId="0">
      <selection activeCell="E10" sqref="E10:F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268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2" t="s">
        <v>182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431337854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23007</v>
      </c>
      <c r="K5" s="145"/>
      <c r="L5" s="145"/>
      <c r="M5" s="145"/>
      <c r="N5" s="145"/>
      <c r="O5" s="145"/>
      <c r="P5" s="199" t="s">
        <v>214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 t="s">
        <v>215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204</v>
      </c>
      <c r="D7" s="110"/>
      <c r="E7" s="135" t="s">
        <v>205</v>
      </c>
      <c r="F7" s="111"/>
      <c r="G7" s="92">
        <v>506074634</v>
      </c>
      <c r="H7" s="92"/>
      <c r="I7" s="92"/>
      <c r="J7" s="92">
        <v>15975</v>
      </c>
      <c r="K7" s="92"/>
      <c r="L7" s="92"/>
      <c r="M7" s="92">
        <v>379939</v>
      </c>
      <c r="N7" s="92"/>
      <c r="O7" s="92"/>
      <c r="P7" s="89" t="s">
        <v>72</v>
      </c>
      <c r="Q7" s="90"/>
      <c r="R7" s="108" t="s">
        <v>206</v>
      </c>
      <c r="S7" s="108"/>
      <c r="T7" s="108"/>
      <c r="U7" s="108"/>
      <c r="V7" s="50" t="s">
        <v>73</v>
      </c>
      <c r="W7" s="107" t="s">
        <v>207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209</v>
      </c>
      <c r="AM7" s="146"/>
      <c r="AN7" s="146"/>
      <c r="AO7" s="146"/>
      <c r="AP7" s="146"/>
      <c r="AQ7" s="146"/>
      <c r="AR7" s="146"/>
      <c r="AS7" s="59" t="s">
        <v>75</v>
      </c>
      <c r="AT7" s="257">
        <v>59</v>
      </c>
    </row>
    <row r="8" spans="1:51" ht="18" customHeight="1">
      <c r="A8" s="99"/>
      <c r="B8" s="100"/>
      <c r="C8" s="137" t="s">
        <v>202</v>
      </c>
      <c r="D8" s="138"/>
      <c r="E8" s="139" t="s">
        <v>203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208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210</v>
      </c>
      <c r="AL8" s="150"/>
      <c r="AM8" s="150"/>
      <c r="AN8" s="150"/>
      <c r="AO8" s="60" t="s">
        <v>76</v>
      </c>
      <c r="AP8" s="150" t="s">
        <v>211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34" t="s">
        <v>270</v>
      </c>
      <c r="D9" s="110"/>
      <c r="E9" s="135" t="s">
        <v>271</v>
      </c>
      <c r="F9" s="111"/>
      <c r="G9" s="92">
        <v>514739731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276</v>
      </c>
      <c r="S9" s="108"/>
      <c r="T9" s="108"/>
      <c r="U9" s="108"/>
      <c r="V9" s="50" t="s">
        <v>73</v>
      </c>
      <c r="W9" s="107" t="s">
        <v>277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278</v>
      </c>
      <c r="AM9" s="146"/>
      <c r="AN9" s="146"/>
      <c r="AO9" s="146"/>
      <c r="AP9" s="146"/>
      <c r="AQ9" s="146"/>
      <c r="AR9" s="146"/>
      <c r="AS9" s="59" t="s">
        <v>194</v>
      </c>
      <c r="AT9" s="258">
        <v>41</v>
      </c>
    </row>
    <row r="10" spans="1:51" ht="18" customHeight="1">
      <c r="A10" s="99"/>
      <c r="B10" s="100"/>
      <c r="C10" s="137" t="s">
        <v>269</v>
      </c>
      <c r="D10" s="138"/>
      <c r="E10" s="139" t="s">
        <v>288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281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279</v>
      </c>
      <c r="AL10" s="150"/>
      <c r="AM10" s="150"/>
      <c r="AN10" s="150"/>
      <c r="AO10" s="60" t="s">
        <v>195</v>
      </c>
      <c r="AP10" s="150" t="s">
        <v>280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34" t="s">
        <v>274</v>
      </c>
      <c r="D11" s="110"/>
      <c r="E11" s="135" t="s">
        <v>275</v>
      </c>
      <c r="F11" s="111"/>
      <c r="G11" s="92">
        <v>516115829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282</v>
      </c>
      <c r="S11" s="108"/>
      <c r="T11" s="108"/>
      <c r="U11" s="108"/>
      <c r="V11" s="50" t="s">
        <v>73</v>
      </c>
      <c r="W11" s="107" t="s">
        <v>283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278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31</v>
      </c>
    </row>
    <row r="12" spans="1:51" ht="18" customHeight="1">
      <c r="A12" s="99"/>
      <c r="B12" s="100"/>
      <c r="C12" s="137" t="s">
        <v>272</v>
      </c>
      <c r="D12" s="138"/>
      <c r="E12" s="139" t="s">
        <v>273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284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285</v>
      </c>
      <c r="AL12" s="150"/>
      <c r="AM12" s="150"/>
      <c r="AN12" s="150"/>
      <c r="AO12" s="60" t="s">
        <v>195</v>
      </c>
      <c r="AP12" s="150" t="s">
        <v>286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59"/>
    </row>
    <row r="14" spans="1:51" ht="18" customHeight="1">
      <c r="A14" s="99"/>
      <c r="B14" s="100"/>
      <c r="C14" s="152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59"/>
    </row>
    <row r="15" spans="1:51" ht="15" customHeight="1">
      <c r="A15" s="144" t="s">
        <v>166</v>
      </c>
      <c r="B15" s="100"/>
      <c r="C15" s="134" t="s">
        <v>204</v>
      </c>
      <c r="D15" s="110"/>
      <c r="E15" s="135" t="s">
        <v>205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206</v>
      </c>
      <c r="S15" s="108"/>
      <c r="T15" s="108"/>
      <c r="U15" s="108"/>
      <c r="V15" s="49" t="s">
        <v>73</v>
      </c>
      <c r="W15" s="107" t="s">
        <v>207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213</v>
      </c>
      <c r="AM15" s="146"/>
      <c r="AN15" s="146"/>
      <c r="AO15" s="146"/>
      <c r="AP15" s="146"/>
      <c r="AQ15" s="146"/>
      <c r="AR15" s="146"/>
      <c r="AS15" s="59" t="s">
        <v>194</v>
      </c>
      <c r="AT15" s="258">
        <v>59</v>
      </c>
    </row>
    <row r="16" spans="1:51" ht="18" customHeight="1">
      <c r="A16" s="99"/>
      <c r="B16" s="100"/>
      <c r="C16" s="137" t="s">
        <v>202</v>
      </c>
      <c r="D16" s="138"/>
      <c r="E16" s="139" t="s">
        <v>203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210</v>
      </c>
      <c r="AL16" s="150"/>
      <c r="AM16" s="150"/>
      <c r="AN16" s="150"/>
      <c r="AO16" s="60" t="s">
        <v>195</v>
      </c>
      <c r="AP16" s="150" t="s">
        <v>211</v>
      </c>
      <c r="AQ16" s="150"/>
      <c r="AR16" s="150"/>
      <c r="AS16" s="151"/>
      <c r="AT16" s="258"/>
    </row>
    <row r="17" spans="1:46">
      <c r="A17" s="99" t="s">
        <v>6</v>
      </c>
      <c r="B17" s="100"/>
      <c r="C17" s="157" t="str">
        <f>IF(P16="","",P16)</f>
        <v>富津市下飯野67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0439-87-8731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2163</v>
      </c>
      <c r="F21" s="78"/>
      <c r="G21" s="78">
        <v>8250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287</v>
      </c>
      <c r="C25" s="134" t="s">
        <v>243</v>
      </c>
      <c r="D25" s="110"/>
      <c r="E25" s="135" t="s">
        <v>244</v>
      </c>
      <c r="F25" s="111"/>
      <c r="G25" s="121">
        <v>6</v>
      </c>
      <c r="H25" s="117"/>
      <c r="I25" s="115" t="s">
        <v>218</v>
      </c>
      <c r="J25" s="116"/>
      <c r="K25" s="116"/>
      <c r="L25" s="117"/>
      <c r="M25" s="121">
        <v>514612238</v>
      </c>
      <c r="N25" s="116"/>
      <c r="O25" s="117"/>
      <c r="P25" s="121">
        <v>154</v>
      </c>
      <c r="Q25" s="116"/>
      <c r="R25" s="116"/>
      <c r="S25" s="116"/>
      <c r="T25" s="122"/>
      <c r="U25" s="1"/>
      <c r="V25" s="1"/>
      <c r="W25" s="1"/>
      <c r="X25" s="1"/>
      <c r="Y25" s="124">
        <v>11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216</v>
      </c>
      <c r="D26" s="138"/>
      <c r="E26" s="139" t="s">
        <v>217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245</v>
      </c>
      <c r="D27" s="110"/>
      <c r="E27" s="135" t="s">
        <v>246</v>
      </c>
      <c r="F27" s="111"/>
      <c r="G27" s="121">
        <v>6</v>
      </c>
      <c r="H27" s="117"/>
      <c r="I27" s="115" t="s">
        <v>221</v>
      </c>
      <c r="J27" s="116"/>
      <c r="K27" s="116"/>
      <c r="L27" s="117"/>
      <c r="M27" s="121">
        <v>516115750</v>
      </c>
      <c r="N27" s="116"/>
      <c r="O27" s="117"/>
      <c r="P27" s="121">
        <v>145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219</v>
      </c>
      <c r="D28" s="138"/>
      <c r="E28" s="139" t="s">
        <v>220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247</v>
      </c>
      <c r="D29" s="110"/>
      <c r="E29" s="135" t="s">
        <v>248</v>
      </c>
      <c r="F29" s="111"/>
      <c r="G29" s="121">
        <v>6</v>
      </c>
      <c r="H29" s="117"/>
      <c r="I29" s="115" t="s">
        <v>221</v>
      </c>
      <c r="J29" s="116"/>
      <c r="K29" s="116"/>
      <c r="L29" s="117"/>
      <c r="M29" s="121">
        <v>516500751</v>
      </c>
      <c r="N29" s="116"/>
      <c r="O29" s="117"/>
      <c r="P29" s="121">
        <v>147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222</v>
      </c>
      <c r="D30" s="138"/>
      <c r="E30" s="139" t="s">
        <v>223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249</v>
      </c>
      <c r="D31" s="110"/>
      <c r="E31" s="135" t="s">
        <v>250</v>
      </c>
      <c r="F31" s="111"/>
      <c r="G31" s="121">
        <v>6</v>
      </c>
      <c r="H31" s="117"/>
      <c r="I31" s="115" t="s">
        <v>221</v>
      </c>
      <c r="J31" s="116"/>
      <c r="K31" s="116"/>
      <c r="L31" s="117"/>
      <c r="M31" s="121">
        <v>515324796</v>
      </c>
      <c r="N31" s="116"/>
      <c r="O31" s="117"/>
      <c r="P31" s="121">
        <v>150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224</v>
      </c>
      <c r="D32" s="138"/>
      <c r="E32" s="139" t="s">
        <v>225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251</v>
      </c>
      <c r="D33" s="110"/>
      <c r="E33" s="135" t="s">
        <v>252</v>
      </c>
      <c r="F33" s="111"/>
      <c r="G33" s="121">
        <v>5</v>
      </c>
      <c r="H33" s="117"/>
      <c r="I33" s="115" t="s">
        <v>240</v>
      </c>
      <c r="J33" s="116"/>
      <c r="K33" s="116"/>
      <c r="L33" s="117"/>
      <c r="M33" s="121">
        <v>516755605</v>
      </c>
      <c r="N33" s="116"/>
      <c r="O33" s="117"/>
      <c r="P33" s="121">
        <v>140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227</v>
      </c>
      <c r="D34" s="138"/>
      <c r="E34" s="139" t="s">
        <v>228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253</v>
      </c>
      <c r="D35" s="110"/>
      <c r="E35" s="135" t="s">
        <v>254</v>
      </c>
      <c r="F35" s="111"/>
      <c r="G35" s="121">
        <v>4</v>
      </c>
      <c r="H35" s="117"/>
      <c r="I35" s="115" t="s">
        <v>241</v>
      </c>
      <c r="J35" s="116"/>
      <c r="K35" s="116"/>
      <c r="L35" s="117"/>
      <c r="M35" s="121">
        <v>513663362</v>
      </c>
      <c r="N35" s="116"/>
      <c r="O35" s="117"/>
      <c r="P35" s="121">
        <v>137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230</v>
      </c>
      <c r="D36" s="138"/>
      <c r="E36" s="139" t="s">
        <v>231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255</v>
      </c>
      <c r="D37" s="110"/>
      <c r="E37" s="135" t="s">
        <v>256</v>
      </c>
      <c r="F37" s="111"/>
      <c r="G37" s="121">
        <v>5</v>
      </c>
      <c r="H37" s="117"/>
      <c r="I37" s="115" t="s">
        <v>221</v>
      </c>
      <c r="J37" s="116"/>
      <c r="K37" s="116"/>
      <c r="L37" s="117"/>
      <c r="M37" s="121">
        <v>516115779</v>
      </c>
      <c r="N37" s="116"/>
      <c r="O37" s="117"/>
      <c r="P37" s="121">
        <v>148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226</v>
      </c>
      <c r="D38" s="138"/>
      <c r="E38" s="139" t="s">
        <v>257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258</v>
      </c>
      <c r="D39" s="110"/>
      <c r="E39" s="135" t="s">
        <v>259</v>
      </c>
      <c r="F39" s="111"/>
      <c r="G39" s="121">
        <v>4</v>
      </c>
      <c r="H39" s="117"/>
      <c r="I39" s="115" t="s">
        <v>221</v>
      </c>
      <c r="J39" s="116"/>
      <c r="K39" s="116"/>
      <c r="L39" s="117"/>
      <c r="M39" s="121">
        <v>516115793</v>
      </c>
      <c r="N39" s="116"/>
      <c r="O39" s="117"/>
      <c r="P39" s="121">
        <v>131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229</v>
      </c>
      <c r="D40" s="138"/>
      <c r="E40" s="139" t="s">
        <v>232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260</v>
      </c>
      <c r="D41" s="110"/>
      <c r="E41" s="135" t="s">
        <v>261</v>
      </c>
      <c r="F41" s="111"/>
      <c r="G41" s="121">
        <v>4</v>
      </c>
      <c r="H41" s="117"/>
      <c r="I41" s="115" t="s">
        <v>242</v>
      </c>
      <c r="J41" s="116"/>
      <c r="K41" s="116"/>
      <c r="L41" s="117"/>
      <c r="M41" s="121">
        <v>515811319</v>
      </c>
      <c r="N41" s="116"/>
      <c r="O41" s="117"/>
      <c r="P41" s="121">
        <v>135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233</v>
      </c>
      <c r="D42" s="138"/>
      <c r="E42" s="139" t="s">
        <v>234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247</v>
      </c>
      <c r="D43" s="110"/>
      <c r="E43" s="135" t="s">
        <v>262</v>
      </c>
      <c r="F43" s="111"/>
      <c r="G43" s="121">
        <v>4</v>
      </c>
      <c r="H43" s="117"/>
      <c r="I43" s="115" t="s">
        <v>221</v>
      </c>
      <c r="J43" s="116"/>
      <c r="K43" s="116"/>
      <c r="L43" s="117"/>
      <c r="M43" s="121">
        <v>516500760</v>
      </c>
      <c r="N43" s="116"/>
      <c r="O43" s="117"/>
      <c r="P43" s="121">
        <v>133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222</v>
      </c>
      <c r="D44" s="138"/>
      <c r="E44" s="139" t="s">
        <v>235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263</v>
      </c>
      <c r="D45" s="110"/>
      <c r="E45" s="135" t="s">
        <v>264</v>
      </c>
      <c r="F45" s="111"/>
      <c r="G45" s="121">
        <v>4</v>
      </c>
      <c r="H45" s="117"/>
      <c r="I45" s="115" t="s">
        <v>221</v>
      </c>
      <c r="J45" s="116"/>
      <c r="K45" s="116"/>
      <c r="L45" s="117"/>
      <c r="M45" s="121">
        <v>518149161</v>
      </c>
      <c r="N45" s="116"/>
      <c r="O45" s="117"/>
      <c r="P45" s="121">
        <v>130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236</v>
      </c>
      <c r="D46" s="138"/>
      <c r="E46" s="139" t="s">
        <v>237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265</v>
      </c>
      <c r="D47" s="110"/>
      <c r="E47" s="135" t="s">
        <v>266</v>
      </c>
      <c r="F47" s="111"/>
      <c r="G47" s="121">
        <v>2</v>
      </c>
      <c r="H47" s="117"/>
      <c r="I47" s="115" t="s">
        <v>221</v>
      </c>
      <c r="J47" s="116"/>
      <c r="K47" s="116"/>
      <c r="L47" s="117"/>
      <c r="M47" s="121">
        <v>516115817</v>
      </c>
      <c r="N47" s="116"/>
      <c r="O47" s="117"/>
      <c r="P47" s="121">
        <v>134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 t="s">
        <v>238</v>
      </c>
      <c r="D48" s="179"/>
      <c r="E48" s="180" t="s">
        <v>239</v>
      </c>
      <c r="F48" s="181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267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119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ミサキジュニアVBC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鈴木　芳保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506074634</v>
      </c>
      <c r="H7" s="265"/>
      <c r="I7" s="265"/>
      <c r="J7" s="265">
        <f>IF(入力!J7="","",入力!J7)</f>
        <v>15975</v>
      </c>
      <c r="K7" s="265"/>
      <c r="L7" s="265"/>
      <c r="M7" s="265">
        <f>IF(入力!M7="","",入力!M7)</f>
        <v>379939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白岩　宏治</v>
      </c>
      <c r="D9" s="276"/>
      <c r="E9" s="276"/>
      <c r="F9" s="276"/>
      <c r="G9" s="265">
        <f>IF(入力!G9="","",入力!G9)</f>
        <v>514739731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北川　一貴</v>
      </c>
      <c r="D11" s="276"/>
      <c r="E11" s="276"/>
      <c r="F11" s="276"/>
      <c r="G11" s="265">
        <f>IF(入力!G11="","",入力!G11)</f>
        <v>516115829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鈴木　芳保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>富津市下飯野67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0439-87-8731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90－2163－8250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平野　亜乃果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富津市立富津小学校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514612238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渡邊　絢月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富津市立青堀小学校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516115750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栗原　万結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富津市立青堀小学校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516500751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高梨　心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富津市立青堀小学校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515324796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久保田　柚那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君津市立貞元小学校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516755605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白岩　美羽菜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木更津市立畑沢小学校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513663362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川田　さくら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富津市立青堀小学校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516115779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和田　陽桜梨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富津市立青堀小学校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516115793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蒔苗　美雅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木更津市立請西小学校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515811319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栗原　実那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富津市立青堀小学校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516500760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柳原　幸歩</v>
      </c>
      <c r="D45" s="276"/>
      <c r="E45" s="276"/>
      <c r="F45" s="276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富津市立青堀小学校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518149161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北川　真帆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富津市立青堀小学校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516115817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zoomScaleNormal="100" zoomScaleSheetLayoutView="100" workbookViewId="0">
      <selection activeCell="AV1" sqref="AV1:AW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2"/>
      <c r="AW1" s="302"/>
      <c r="AX1" s="4" t="s">
        <v>28</v>
      </c>
      <c r="AY1" s="5"/>
      <c r="AZ1" s="302"/>
      <c r="BA1" s="302"/>
      <c r="BB1" s="4" t="s">
        <v>29</v>
      </c>
      <c r="BC1" s="5"/>
      <c r="BD1" s="302"/>
      <c r="BE1" s="30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3" t="s">
        <v>65</v>
      </c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0" t="s">
        <v>32</v>
      </c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3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6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0">
        <v>36</v>
      </c>
      <c r="I12" s="341"/>
      <c r="J12" s="342"/>
      <c r="K12" s="4"/>
    </row>
    <row r="13" spans="1:60" ht="13.5" customHeight="1">
      <c r="F13" s="4" t="s">
        <v>35</v>
      </c>
      <c r="G13" s="4"/>
      <c r="H13" s="343"/>
      <c r="I13" s="344"/>
      <c r="J13" s="34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9" t="s">
        <v>37</v>
      </c>
      <c r="D16" s="314"/>
      <c r="E16" s="314"/>
      <c r="F16" s="314"/>
      <c r="G16" s="315"/>
      <c r="H16" s="338" t="s">
        <v>66</v>
      </c>
      <c r="I16" s="339"/>
      <c r="J16" s="339"/>
      <c r="K16" s="314" t="str">
        <f>IF(入力!C2="","",入力!C2)</f>
        <v>ミサキジュニア　バレーボールクラブ</v>
      </c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5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05" t="s">
        <v>38</v>
      </c>
      <c r="AK16" s="306"/>
      <c r="AL16" s="306"/>
      <c r="AM16" s="307"/>
      <c r="AN16" s="332" t="str">
        <f>IF(入力!P3="","",入力!P3)</f>
        <v>富津</v>
      </c>
      <c r="AO16" s="333"/>
      <c r="AP16" s="333"/>
      <c r="AQ16" s="333"/>
      <c r="AR16" s="333"/>
      <c r="AS16" s="333"/>
      <c r="AT16" s="306" t="s">
        <v>68</v>
      </c>
      <c r="AU16" s="307"/>
      <c r="AV16" s="313" t="s">
        <v>39</v>
      </c>
      <c r="AW16" s="314"/>
      <c r="AX16" s="314"/>
      <c r="AY16" s="315"/>
      <c r="AZ16" s="320" t="str">
        <f>IF(入力!P5="","",入力!P5)</f>
        <v>JR内房</v>
      </c>
      <c r="BA16" s="321"/>
      <c r="BB16" s="321"/>
      <c r="BC16" s="321"/>
      <c r="BD16" s="321"/>
      <c r="BE16" s="321"/>
      <c r="BF16" s="372" t="s">
        <v>40</v>
      </c>
    </row>
    <row r="17" spans="3:58" ht="4.5" customHeight="1">
      <c r="C17" s="370"/>
      <c r="D17" s="317"/>
      <c r="E17" s="317"/>
      <c r="F17" s="317"/>
      <c r="G17" s="318"/>
      <c r="H17" s="330" t="str">
        <f>IF(入力!C3="","",入力!C3)</f>
        <v>ミサキジュニアVBC</v>
      </c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26" t="str">
        <f>IF(入力!J3="","","("&amp;入力!J3&amp;")")</f>
        <v>(女子)</v>
      </c>
      <c r="V17" s="326"/>
      <c r="W17" s="326"/>
      <c r="X17" s="327"/>
      <c r="Y17" s="354">
        <f>IF(入力!C4="","",入力!C4)</f>
        <v>431337854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08"/>
      <c r="AK17" s="309"/>
      <c r="AL17" s="309"/>
      <c r="AM17" s="310"/>
      <c r="AN17" s="334"/>
      <c r="AO17" s="335"/>
      <c r="AP17" s="335"/>
      <c r="AQ17" s="335"/>
      <c r="AR17" s="335"/>
      <c r="AS17" s="335"/>
      <c r="AT17" s="309"/>
      <c r="AU17" s="310"/>
      <c r="AV17" s="316"/>
      <c r="AW17" s="317"/>
      <c r="AX17" s="317"/>
      <c r="AY17" s="318"/>
      <c r="AZ17" s="322"/>
      <c r="BA17" s="323"/>
      <c r="BB17" s="323"/>
      <c r="BC17" s="323"/>
      <c r="BD17" s="323"/>
      <c r="BE17" s="323"/>
      <c r="BF17" s="373"/>
    </row>
    <row r="18" spans="3:58" ht="16.5" customHeight="1">
      <c r="C18" s="371"/>
      <c r="D18" s="295"/>
      <c r="E18" s="295"/>
      <c r="F18" s="295"/>
      <c r="G18" s="319"/>
      <c r="H18" s="298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328"/>
      <c r="V18" s="328"/>
      <c r="W18" s="328"/>
      <c r="X18" s="329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11"/>
      <c r="AK18" s="301"/>
      <c r="AL18" s="301"/>
      <c r="AM18" s="312"/>
      <c r="AN18" s="336"/>
      <c r="AO18" s="337"/>
      <c r="AP18" s="337"/>
      <c r="AQ18" s="337"/>
      <c r="AR18" s="337"/>
      <c r="AS18" s="337"/>
      <c r="AT18" s="301"/>
      <c r="AU18" s="312"/>
      <c r="AV18" s="296"/>
      <c r="AW18" s="295"/>
      <c r="AX18" s="295"/>
      <c r="AY18" s="319"/>
      <c r="AZ18" s="324" t="str">
        <f>IF(入力!AE5="","",入力!AE5)</f>
        <v>JR青堀</v>
      </c>
      <c r="BA18" s="325"/>
      <c r="BB18" s="325"/>
      <c r="BC18" s="325"/>
      <c r="BD18" s="325"/>
      <c r="BE18" s="325"/>
      <c r="BF18" s="13" t="s">
        <v>41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4"/>
    </row>
    <row r="20" spans="3:58" ht="15" customHeight="1">
      <c r="C20" s="283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2">
        <f>IF(入力!J7="","",入力!J7)</f>
        <v>15975</v>
      </c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 t="str">
        <f>IF(入力!J9="","",入力!J9)</f>
        <v/>
      </c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 t="str">
        <f>IF(入力!J11="","",入力!J11)</f>
        <v/>
      </c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93"/>
    </row>
    <row r="21" spans="3:58" ht="15" customHeight="1">
      <c r="C21" s="283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2">
        <f>IF(入力!M7="","",入力!M7)</f>
        <v>379939</v>
      </c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 t="str">
        <f>IF(入力!M9="","",入力!M9)</f>
        <v/>
      </c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 t="str">
        <f>IF(入力!M11="","",入力!M11)</f>
        <v/>
      </c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93"/>
    </row>
    <row r="22" spans="3:58" ht="12" customHeight="1">
      <c r="C22" s="377" t="s">
        <v>71</v>
      </c>
      <c r="D22" s="378"/>
      <c r="E22" s="378"/>
      <c r="F22" s="378"/>
      <c r="G22" s="379"/>
      <c r="H22" s="380" t="str">
        <f>IF(入力!C7="","",入力!C7&amp;"　"&amp;入力!E7)</f>
        <v>スズキ　ヨシオ</v>
      </c>
      <c r="I22" s="285"/>
      <c r="J22" s="285"/>
      <c r="K22" s="285"/>
      <c r="L22" s="285"/>
      <c r="M22" s="285"/>
      <c r="N22" s="285"/>
      <c r="O22" s="285"/>
      <c r="P22" s="285"/>
      <c r="Q22" s="286"/>
      <c r="R22" s="294" t="s">
        <v>45</v>
      </c>
      <c r="S22" s="285"/>
      <c r="T22" s="287">
        <f>IF(入力!AT7="","",入力!AT7)</f>
        <v>59</v>
      </c>
      <c r="U22" s="288"/>
      <c r="V22" s="289"/>
      <c r="W22" s="294" t="s">
        <v>46</v>
      </c>
      <c r="X22" s="294"/>
      <c r="Y22" s="294"/>
      <c r="Z22" s="14" t="s">
        <v>72</v>
      </c>
      <c r="AA22" s="15"/>
      <c r="AB22" s="285" t="str">
        <f>IF(入力!R7="","",入力!R7)</f>
        <v>293</v>
      </c>
      <c r="AC22" s="285"/>
      <c r="AD22" s="285"/>
      <c r="AE22" s="285"/>
      <c r="AF22" s="16" t="s">
        <v>73</v>
      </c>
      <c r="AG22" s="285" t="str">
        <f>IF(入力!W7="","",入力!W7)</f>
        <v>0006</v>
      </c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6"/>
      <c r="AU22" s="294" t="s">
        <v>47</v>
      </c>
      <c r="AV22" s="285"/>
      <c r="AW22" s="285"/>
      <c r="AX22" s="17" t="s">
        <v>74</v>
      </c>
      <c r="AY22" s="285" t="str">
        <f>IF(入力!AL7="","",入力!AL7)</f>
        <v>0439</v>
      </c>
      <c r="AZ22" s="285"/>
      <c r="BA22" s="285"/>
      <c r="BB22" s="285"/>
      <c r="BC22" s="285"/>
      <c r="BD22" s="285"/>
      <c r="BE22" s="285"/>
      <c r="BF22" s="18" t="s">
        <v>75</v>
      </c>
    </row>
    <row r="23" spans="3:58" ht="19.5" customHeight="1">
      <c r="C23" s="371" t="s">
        <v>48</v>
      </c>
      <c r="D23" s="295"/>
      <c r="E23" s="295"/>
      <c r="F23" s="295"/>
      <c r="G23" s="319"/>
      <c r="H23" s="346" t="str">
        <f>IF(入力!C8="","",入力!C8&amp;"　"&amp;入力!E8)</f>
        <v>鈴木　芳保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5"/>
      <c r="S23" s="295"/>
      <c r="T23" s="290"/>
      <c r="U23" s="291"/>
      <c r="V23" s="292"/>
      <c r="W23" s="301"/>
      <c r="X23" s="301"/>
      <c r="Y23" s="301"/>
      <c r="Z23" s="298" t="str">
        <f>IF(入力!P8="","",入力!P8)</f>
        <v>富津市下飯野67</v>
      </c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300"/>
      <c r="AU23" s="295"/>
      <c r="AV23" s="295"/>
      <c r="AW23" s="295"/>
      <c r="AX23" s="296" t="str">
        <f>IF(入力!AK8="","",入力!AK8)</f>
        <v>87</v>
      </c>
      <c r="AY23" s="295"/>
      <c r="AZ23" s="295"/>
      <c r="BA23" s="295"/>
      <c r="BB23" s="19" t="s">
        <v>76</v>
      </c>
      <c r="BC23" s="295" t="str">
        <f>IF(入力!AP8="","",入力!AP8)</f>
        <v>8731</v>
      </c>
      <c r="BD23" s="295"/>
      <c r="BE23" s="295"/>
      <c r="BF23" s="297"/>
    </row>
    <row r="24" spans="3:58" ht="12" customHeight="1">
      <c r="C24" s="377" t="s">
        <v>77</v>
      </c>
      <c r="D24" s="378"/>
      <c r="E24" s="378"/>
      <c r="F24" s="378"/>
      <c r="G24" s="379"/>
      <c r="H24" s="380" t="str">
        <f>IF(入力!C9="","",入力!C9&amp;"　"&amp;入力!E9)</f>
        <v>シライワ　コウジ</v>
      </c>
      <c r="I24" s="285"/>
      <c r="J24" s="285"/>
      <c r="K24" s="285"/>
      <c r="L24" s="285"/>
      <c r="M24" s="285"/>
      <c r="N24" s="285"/>
      <c r="O24" s="285"/>
      <c r="P24" s="285"/>
      <c r="Q24" s="286"/>
      <c r="R24" s="294" t="s">
        <v>45</v>
      </c>
      <c r="S24" s="285"/>
      <c r="T24" s="287">
        <f>IF(入力!AT9="","",入力!AT9)</f>
        <v>41</v>
      </c>
      <c r="U24" s="288"/>
      <c r="V24" s="289"/>
      <c r="W24" s="294" t="s">
        <v>46</v>
      </c>
      <c r="X24" s="294"/>
      <c r="Y24" s="294"/>
      <c r="Z24" s="14" t="s">
        <v>72</v>
      </c>
      <c r="AA24" s="15"/>
      <c r="AB24" s="285" t="str">
        <f>IF(入力!R9="","",入力!R9)</f>
        <v>292</v>
      </c>
      <c r="AC24" s="285"/>
      <c r="AD24" s="285"/>
      <c r="AE24" s="285"/>
      <c r="AF24" s="16" t="s">
        <v>73</v>
      </c>
      <c r="AG24" s="285" t="str">
        <f>IF(入力!W9="","",入力!W9)</f>
        <v>0825</v>
      </c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6"/>
      <c r="AU24" s="294" t="s">
        <v>47</v>
      </c>
      <c r="AV24" s="285"/>
      <c r="AW24" s="285"/>
      <c r="AX24" s="17" t="s">
        <v>74</v>
      </c>
      <c r="AY24" s="285" t="str">
        <f>IF(入力!AL9="","",入力!AL9)</f>
        <v>090</v>
      </c>
      <c r="AZ24" s="285"/>
      <c r="BA24" s="285"/>
      <c r="BB24" s="285"/>
      <c r="BC24" s="285"/>
      <c r="BD24" s="285"/>
      <c r="BE24" s="285"/>
      <c r="BF24" s="18" t="s">
        <v>75</v>
      </c>
    </row>
    <row r="25" spans="3:58" ht="19.5" customHeight="1">
      <c r="C25" s="371" t="s">
        <v>78</v>
      </c>
      <c r="D25" s="295"/>
      <c r="E25" s="295"/>
      <c r="F25" s="295"/>
      <c r="G25" s="319"/>
      <c r="H25" s="346" t="str">
        <f>IF(入力!C10="","",入力!C10&amp;"　"&amp;入力!E10)</f>
        <v>白岩　宏治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5"/>
      <c r="S25" s="295"/>
      <c r="T25" s="290"/>
      <c r="U25" s="291"/>
      <c r="V25" s="292"/>
      <c r="W25" s="301"/>
      <c r="X25" s="301"/>
      <c r="Y25" s="301"/>
      <c r="Z25" s="298" t="str">
        <f>IF(入力!P10="","",入力!P10)</f>
        <v>木更津市畑沢2-39-10-202</v>
      </c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300"/>
      <c r="AU25" s="295"/>
      <c r="AV25" s="295"/>
      <c r="AW25" s="295"/>
      <c r="AX25" s="296" t="str">
        <f>IF(入力!AK10="","",入力!AK10)</f>
        <v>8586</v>
      </c>
      <c r="AY25" s="295"/>
      <c r="AZ25" s="295"/>
      <c r="BA25" s="295"/>
      <c r="BB25" s="19" t="s">
        <v>76</v>
      </c>
      <c r="BC25" s="295" t="str">
        <f>IF(入力!AP10="","",入力!AP10)</f>
        <v>4094</v>
      </c>
      <c r="BD25" s="295"/>
      <c r="BE25" s="295"/>
      <c r="BF25" s="297"/>
    </row>
    <row r="26" spans="3:58" ht="12" customHeight="1">
      <c r="C26" s="377" t="s">
        <v>71</v>
      </c>
      <c r="D26" s="378"/>
      <c r="E26" s="378"/>
      <c r="F26" s="378"/>
      <c r="G26" s="379"/>
      <c r="H26" s="380" t="str">
        <f>IF(入力!C11="","",入力!C11&amp;"　"&amp;入力!E11)</f>
        <v>キタガワ　カズキ</v>
      </c>
      <c r="I26" s="285"/>
      <c r="J26" s="285"/>
      <c r="K26" s="285"/>
      <c r="L26" s="285"/>
      <c r="M26" s="285"/>
      <c r="N26" s="285"/>
      <c r="O26" s="285"/>
      <c r="P26" s="285"/>
      <c r="Q26" s="286"/>
      <c r="R26" s="294" t="s">
        <v>45</v>
      </c>
      <c r="S26" s="285"/>
      <c r="T26" s="287">
        <f>IF(入力!AT11="","",入力!AT11)</f>
        <v>31</v>
      </c>
      <c r="U26" s="288"/>
      <c r="V26" s="289"/>
      <c r="W26" s="294" t="s">
        <v>46</v>
      </c>
      <c r="X26" s="294"/>
      <c r="Y26" s="294"/>
      <c r="Z26" s="14" t="s">
        <v>72</v>
      </c>
      <c r="AA26" s="15"/>
      <c r="AB26" s="285" t="str">
        <f>IF(入力!R11="","",入力!R11)</f>
        <v>293</v>
      </c>
      <c r="AC26" s="285"/>
      <c r="AD26" s="285"/>
      <c r="AE26" s="285"/>
      <c r="AF26" s="16" t="s">
        <v>73</v>
      </c>
      <c r="AG26" s="285" t="str">
        <f>IF(入力!W11="","",入力!W11)</f>
        <v>0001</v>
      </c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286"/>
      <c r="AU26" s="294" t="s">
        <v>47</v>
      </c>
      <c r="AV26" s="285"/>
      <c r="AW26" s="285"/>
      <c r="AX26" s="17" t="s">
        <v>74</v>
      </c>
      <c r="AY26" s="285" t="str">
        <f>IF(入力!AL11="","",入力!AL11)</f>
        <v>090</v>
      </c>
      <c r="AZ26" s="285"/>
      <c r="BA26" s="285"/>
      <c r="BB26" s="285"/>
      <c r="BC26" s="285"/>
      <c r="BD26" s="285"/>
      <c r="BE26" s="285"/>
      <c r="BF26" s="18" t="s">
        <v>75</v>
      </c>
    </row>
    <row r="27" spans="3:58" ht="19.5" customHeight="1">
      <c r="C27" s="371" t="s">
        <v>79</v>
      </c>
      <c r="D27" s="295"/>
      <c r="E27" s="295"/>
      <c r="F27" s="295"/>
      <c r="G27" s="319"/>
      <c r="H27" s="346" t="str">
        <f>IF(入力!C12="","",入力!C12&amp;"　"&amp;入力!E12)</f>
        <v>北川　一貴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5"/>
      <c r="S27" s="295"/>
      <c r="T27" s="290"/>
      <c r="U27" s="291"/>
      <c r="V27" s="292"/>
      <c r="W27" s="301"/>
      <c r="X27" s="301"/>
      <c r="Y27" s="301"/>
      <c r="Z27" s="298" t="str">
        <f>IF(入力!P12="","",入力!P12)</f>
        <v>富津市大堀1753-57</v>
      </c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300"/>
      <c r="AU27" s="295"/>
      <c r="AV27" s="295"/>
      <c r="AW27" s="295"/>
      <c r="AX27" s="296" t="str">
        <f>IF(入力!AK12="","",入力!AK12)</f>
        <v>6995</v>
      </c>
      <c r="AY27" s="295"/>
      <c r="AZ27" s="295"/>
      <c r="BA27" s="295"/>
      <c r="BB27" s="19" t="s">
        <v>76</v>
      </c>
      <c r="BC27" s="295" t="str">
        <f>IF(入力!AP12="","",入力!AP12)</f>
        <v>3119</v>
      </c>
      <c r="BD27" s="295"/>
      <c r="BE27" s="295"/>
      <c r="BF27" s="297"/>
    </row>
    <row r="28" spans="3:58" ht="12" customHeight="1">
      <c r="C28" s="377" t="s">
        <v>71</v>
      </c>
      <c r="D28" s="378"/>
      <c r="E28" s="378"/>
      <c r="F28" s="378"/>
      <c r="G28" s="379"/>
      <c r="H28" s="380" t="str">
        <f>IF(入力!C15="","",入力!C15&amp;"　"&amp;入力!E15)</f>
        <v>スズキ　ヨシオ</v>
      </c>
      <c r="I28" s="285"/>
      <c r="J28" s="285"/>
      <c r="K28" s="285"/>
      <c r="L28" s="285"/>
      <c r="M28" s="285"/>
      <c r="N28" s="285"/>
      <c r="O28" s="285"/>
      <c r="P28" s="285"/>
      <c r="Q28" s="286"/>
      <c r="R28" s="294" t="s">
        <v>45</v>
      </c>
      <c r="S28" s="285"/>
      <c r="T28" s="287">
        <f>IF(入力!AT15="","",入力!AT15)</f>
        <v>59</v>
      </c>
      <c r="U28" s="288"/>
      <c r="V28" s="289"/>
      <c r="W28" s="294" t="s">
        <v>46</v>
      </c>
      <c r="X28" s="294"/>
      <c r="Y28" s="294"/>
      <c r="Z28" s="14" t="s">
        <v>72</v>
      </c>
      <c r="AA28" s="15"/>
      <c r="AB28" s="285" t="str">
        <f>IF(入力!R15="","",入力!R15)</f>
        <v>293</v>
      </c>
      <c r="AC28" s="285"/>
      <c r="AD28" s="285"/>
      <c r="AE28" s="285"/>
      <c r="AF28" s="16" t="s">
        <v>73</v>
      </c>
      <c r="AG28" s="285" t="str">
        <f>IF(入力!W15="","",入力!W15)</f>
        <v>0006</v>
      </c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6"/>
      <c r="AU28" s="294" t="s">
        <v>47</v>
      </c>
      <c r="AV28" s="285"/>
      <c r="AW28" s="285"/>
      <c r="AX28" s="17" t="s">
        <v>74</v>
      </c>
      <c r="AY28" s="285" t="str">
        <f>IF(入力!AL15="","",入力!AL15)</f>
        <v>0439</v>
      </c>
      <c r="AZ28" s="285"/>
      <c r="BA28" s="285"/>
      <c r="BB28" s="285"/>
      <c r="BC28" s="285"/>
      <c r="BD28" s="285"/>
      <c r="BE28" s="285"/>
      <c r="BF28" s="18" t="s">
        <v>75</v>
      </c>
    </row>
    <row r="29" spans="3:58" ht="19.5" customHeight="1" thickBot="1">
      <c r="C29" s="374" t="s">
        <v>49</v>
      </c>
      <c r="D29" s="375"/>
      <c r="E29" s="375"/>
      <c r="F29" s="375"/>
      <c r="G29" s="376"/>
      <c r="H29" s="385" t="str">
        <f>IF(入力!C16="","",入力!C16&amp;"　"&amp;入力!E16)</f>
        <v>鈴木　芳保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5"/>
      <c r="S29" s="375"/>
      <c r="T29" s="382"/>
      <c r="U29" s="383"/>
      <c r="V29" s="384"/>
      <c r="W29" s="381"/>
      <c r="X29" s="381"/>
      <c r="Y29" s="381"/>
      <c r="Z29" s="398" t="str">
        <f>IF(入力!P16="","",入力!P16)</f>
        <v>富津市下飯野67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5"/>
      <c r="AV29" s="375"/>
      <c r="AW29" s="375"/>
      <c r="AX29" s="401" t="str">
        <f>IF(入力!AK16="","",入力!AK16)</f>
        <v>87</v>
      </c>
      <c r="AY29" s="375"/>
      <c r="AZ29" s="375"/>
      <c r="BA29" s="375"/>
      <c r="BB29" s="73" t="s">
        <v>76</v>
      </c>
      <c r="BC29" s="375" t="str">
        <f>IF(入力!AP16="","",入力!AP16)</f>
        <v>8731</v>
      </c>
      <c r="BD29" s="375"/>
      <c r="BE29" s="375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ヒラノ　アノカ
平野　亜乃果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富津市立富津小学校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514612238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154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ワタナベ　アヅキ
渡邊　絢月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富津市立青堀小学校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516115750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145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クリハラ　マユ
栗原　万結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富津市立青堀小学校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516500751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147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タカナシ　ココロ
高梨　心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富津市立青堀小学校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515324796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150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クボタ　ユズナ
久保田　柚那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君津市立貞元小学校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516755605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140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シライワ　ミウナ
白岩　美羽菜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木更津市立畑沢小学校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513663362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137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カワダ　サクラ
川田　さくら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5</v>
      </c>
      <c r="R46" s="391"/>
      <c r="S46" s="392"/>
      <c r="T46" s="409" t="str">
        <f>IF(入力!I37="","",入力!I37)</f>
        <v>富津市立青堀小学校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516115779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148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ワダ　ヒラリ
和田　陽桜梨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富津市立青堀小学校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516115793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131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マカナエ　ミヤビ
蒔苗　美雅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4</v>
      </c>
      <c r="R50" s="391"/>
      <c r="S50" s="392"/>
      <c r="T50" s="409" t="str">
        <f>IF(入力!I41="","",入力!I41)</f>
        <v>木更津市立請西小学校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515811319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135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クリハラ　ミナ
栗原　実那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4</v>
      </c>
      <c r="R52" s="391"/>
      <c r="S52" s="392"/>
      <c r="T52" s="409" t="str">
        <f>IF(入力!I43="","",入力!I43)</f>
        <v>富津市立青堀小学校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516500760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133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>
        <f>IF(入力!B45="","",入力!B45)</f>
        <v>11</v>
      </c>
      <c r="D54" s="417"/>
      <c r="E54" s="418"/>
      <c r="F54" s="403" t="str">
        <f>IF(入力!C46="","",入力!C45&amp;"　"&amp;入力!E45&amp;"
"&amp;入力!C46&amp;"　"&amp;入力!E46)</f>
        <v>ヤナギハラ　ユキホ
柳原　幸歩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>
        <f>IF(入力!G45="","",入力!G45)</f>
        <v>4</v>
      </c>
      <c r="R54" s="391"/>
      <c r="S54" s="392"/>
      <c r="T54" s="409" t="str">
        <f>IF(入力!I45="","",入力!I45)</f>
        <v>富津市立青堀小学校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518149161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130</v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>
        <f>IF(入力!B47="","",入力!B47)</f>
        <v>12</v>
      </c>
      <c r="D56" s="417"/>
      <c r="E56" s="418"/>
      <c r="F56" s="403" t="str">
        <f>IF(入力!C48="","",入力!C47&amp;"　"&amp;入力!E47&amp;"
"&amp;入力!C48&amp;"　"&amp;入力!E48)</f>
        <v>キタガワ　マホ
北川　真帆</v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>
        <f>IF(入力!G47="","",入力!G47)</f>
        <v>2</v>
      </c>
      <c r="R56" s="391"/>
      <c r="S56" s="392"/>
      <c r="T56" s="409" t="str">
        <f>IF(入力!I47="","",入力!I47)</f>
        <v>富津市立青堀小学校</v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>
        <f>IF(入力!M47="","",入力!M47)</f>
        <v>516115817</v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>
        <f>IF(入力!P47="","",入力!P47)</f>
        <v>134</v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7"/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317" t="s">
        <v>63</v>
      </c>
      <c r="BF63" s="31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ミサキジュニアVBC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鈴木　芳保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506074634</v>
      </c>
      <c r="H7" s="265"/>
      <c r="I7" s="265"/>
      <c r="J7" s="265">
        <f>IF(入力!J7="","",入力!J7)</f>
        <v>15975</v>
      </c>
      <c r="K7" s="265"/>
      <c r="L7" s="265"/>
      <c r="M7" s="265">
        <f>IF(入力!M7="","",入力!M7)</f>
        <v>379939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白岩　宏治</v>
      </c>
      <c r="D9" s="276"/>
      <c r="E9" s="276"/>
      <c r="F9" s="276"/>
      <c r="G9" s="265">
        <f>IF(入力!G9="","",入力!G9)</f>
        <v>514739731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北川　一貴</v>
      </c>
      <c r="D11" s="276"/>
      <c r="E11" s="276"/>
      <c r="F11" s="276"/>
      <c r="G11" s="265">
        <f>IF(入力!G11="","",入力!G11)</f>
        <v>516115829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鈴木　芳保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富津市下飯野67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0439-87-8731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90－2163－8250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平野　亜乃果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富津市立富津小学校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514612238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渡邊　絢月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富津市立青堀小学校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516115750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栗原　万結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富津市立青堀小学校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516500751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高梨　心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富津市立青堀小学校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515324796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久保田　柚那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君津市立貞元小学校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516755605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白岩　美羽菜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木更津市立畑沢小学校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513663362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川田　さくら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富津市立青堀小学校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516115779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和田　陽桜梨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富津市立青堀小学校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516115793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蒔苗　美雅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木更津市立請西小学校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515811319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栗原　実那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富津市立青堀小学校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516500760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柳原　幸歩</v>
      </c>
      <c r="D45" s="276"/>
      <c r="E45" s="276"/>
      <c r="F45" s="276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富津市立青堀小学校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518149161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北川　真帆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富津市立青堀小学校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516115817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ミサキジュニアVBC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鈴木　芳保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506074634</v>
      </c>
      <c r="H7" s="265"/>
      <c r="I7" s="265"/>
      <c r="J7" s="265">
        <f>IF(入力!J7="","",入力!J7)</f>
        <v>15975</v>
      </c>
      <c r="K7" s="265"/>
      <c r="L7" s="265"/>
      <c r="M7" s="265">
        <f>IF(入力!M7="","",入力!M7)</f>
        <v>379939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白岩　宏治</v>
      </c>
      <c r="D9" s="276"/>
      <c r="E9" s="276"/>
      <c r="F9" s="276"/>
      <c r="G9" s="265">
        <f>IF(入力!G9="","",入力!G9)</f>
        <v>514739731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北川　一貴</v>
      </c>
      <c r="D11" s="276"/>
      <c r="E11" s="276"/>
      <c r="F11" s="276"/>
      <c r="G11" s="265">
        <f>IF(入力!G11="","",入力!G11)</f>
        <v>516115829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鈴木　芳保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富津市下飯野67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0439-87-8731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90－2163－8250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平野　亜乃果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富津市立富津小学校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514612238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渡邊　絢月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富津市立青堀小学校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516115750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栗原　万結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富津市立青堀小学校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516500751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高梨　心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富津市立青堀小学校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515324796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久保田　柚那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君津市立貞元小学校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516755605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白岩　美羽菜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木更津市立畑沢小学校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513663362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川田　さくら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富津市立青堀小学校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516115779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和田　陽桜梨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富津市立青堀小学校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516115793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蒔苗　美雅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木更津市立請西小学校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515811319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栗原　実那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富津市立青堀小学校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516500760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柳原　幸歩</v>
      </c>
      <c r="D45" s="276"/>
      <c r="E45" s="276"/>
      <c r="F45" s="276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富津市立青堀小学校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518149161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北川　真帆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富津市立青堀小学校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516115817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11</v>
      </c>
      <c r="J5" s="444" t="str">
        <f>IF(入力!A55="","",入力!A55)</f>
        <v xml:space="preserve">『目標』の低いものは『さらに低い実績』しか残せない。
今は『ムダ』と思えることが『栄養』となる。挑戦しよう！
『挑戦』すれば『成功』もあれば『失敗』もある。しかし『挑戦』しなければ『成功』は訪れない！
『挑戦』しなければ何も始まらない！
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23007</v>
      </c>
      <c r="B7" s="33" t="str">
        <f>IF(入力!C3="","",入力!C3)</f>
        <v>ミサキジュニアVBC</v>
      </c>
      <c r="C7" s="33" t="str">
        <f>IF(入力!C2="","",入力!C2)</f>
        <v>ミサキジュニア　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JR青堀</v>
      </c>
      <c r="T7" s="33"/>
      <c r="U7" s="33">
        <f>IF(入力!C4="","",入力!C4)</f>
        <v>431337854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芳保</v>
      </c>
      <c r="E16" s="33" t="str">
        <f>IF(入力!C7="","",入力!C7)</f>
        <v>スズキ</v>
      </c>
      <c r="F16" s="33" t="str">
        <f>IF(入力!E7="","",入力!E7)</f>
        <v>ヨシオ</v>
      </c>
      <c r="G16" s="33">
        <f>IF(入力!G7="","",入力!G7)</f>
        <v>506074634</v>
      </c>
      <c r="H16" s="33">
        <f>IF(入力!J7="","",入力!J7)</f>
        <v>15975</v>
      </c>
      <c r="I16" s="33">
        <f>IF(入力!M7="","",入力!M7)</f>
        <v>379939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0006</v>
      </c>
      <c r="T16" s="33" t="str">
        <f>IF(入力!P8="","",入力!P8)</f>
        <v>富津市下飯野67</v>
      </c>
      <c r="U16" s="33" t="str">
        <f>IF(入力!AL7="","",入力!AL7)</f>
        <v>0439</v>
      </c>
      <c r="V16" s="33" t="str">
        <f>IF(入力!AK8="","",入力!AK8)</f>
        <v>87</v>
      </c>
      <c r="W16" s="33" t="str">
        <f>IF(入力!AP8="","",入力!AP8)</f>
        <v>8731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白岩</v>
      </c>
      <c r="D17" s="33" t="str">
        <f>IF(入力!E10="","",入力!E10)</f>
        <v>宏治</v>
      </c>
      <c r="E17" s="33" t="str">
        <f>IF(入力!C9="","",入力!C9)</f>
        <v>シライワ</v>
      </c>
      <c r="F17" s="33" t="str">
        <f>IF(入力!E9="","",入力!E9)</f>
        <v>コウジ</v>
      </c>
      <c r="G17" s="33">
        <f>IF(入力!G9="","",入力!G9)</f>
        <v>514739731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292</v>
      </c>
      <c r="S17" s="33" t="str">
        <f>IF(入力!W9="","",入力!W9)</f>
        <v>0825</v>
      </c>
      <c r="T17" s="33" t="str">
        <f>IF(入力!P10="","",入力!P10)</f>
        <v>木更津市畑沢2-39-10-202</v>
      </c>
      <c r="U17" s="33" t="str">
        <f>IF(入力!AL9="","",入力!AL9)</f>
        <v>090</v>
      </c>
      <c r="V17" s="33" t="str">
        <f>IF(入力!AK10="","",入力!AK10)</f>
        <v>8586</v>
      </c>
      <c r="W17" s="33" t="str">
        <f>IF(入力!AP10="","",入力!AP10)</f>
        <v>4094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北川</v>
      </c>
      <c r="D20" s="33" t="str">
        <f>IF(入力!E12="","",入力!E12)</f>
        <v>一貴</v>
      </c>
      <c r="E20" s="33" t="str">
        <f>IF(入力!C11="","",入力!C11)</f>
        <v>キタガワ</v>
      </c>
      <c r="F20" s="33" t="str">
        <f>IF(入力!E11="","",入力!E11)</f>
        <v>カズキ</v>
      </c>
      <c r="G20" s="33">
        <f>IF(入力!G11="","",入力!G11)</f>
        <v>516115829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31</v>
      </c>
      <c r="M20" s="33"/>
      <c r="N20" s="33"/>
      <c r="O20" s="33"/>
      <c r="P20" s="33"/>
      <c r="Q20" s="33"/>
      <c r="R20" s="33" t="str">
        <f>IF(入力!R11="","",入力!R11)</f>
        <v>293</v>
      </c>
      <c r="S20" s="33" t="str">
        <f>IF(入力!W11="","",入力!W11)</f>
        <v>0001</v>
      </c>
      <c r="T20" s="33" t="str">
        <f>IF(入力!P12="","",入力!P12)</f>
        <v>富津市大堀1753-57</v>
      </c>
      <c r="U20" s="33" t="str">
        <f>IF(入力!AL11="","",入力!AL11)</f>
        <v>090</v>
      </c>
      <c r="V20" s="33" t="str">
        <f>IF(入力!AK12="","",入力!AK12)</f>
        <v>6995</v>
      </c>
      <c r="W20" s="33" t="str">
        <f>IF(入力!AP12="","",入力!AP12)</f>
        <v>3119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鈴木</v>
      </c>
      <c r="D22" s="33" t="str">
        <f>IF(入力!E16="","",入力!E16)</f>
        <v>芳保</v>
      </c>
      <c r="E22" s="33" t="str">
        <f>IF(入力!C15="","",入力!C15)</f>
        <v>スズキ</v>
      </c>
      <c r="F22" s="33" t="str">
        <f>IF(入力!E15="","",入力!E15)</f>
        <v>ヨシオ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>
        <f>IF(入力!C21="","",入力!C21)</f>
        <v>90</v>
      </c>
      <c r="O22" s="33">
        <f>IF(入力!E21="","",入力!E21)</f>
        <v>2163</v>
      </c>
      <c r="P22" s="33">
        <f>IF(入力!G21="","",入力!G21)</f>
        <v>8250</v>
      </c>
      <c r="Q22" s="33"/>
      <c r="R22" s="33" t="str">
        <f>IF(入力!R15="","",入力!R15)</f>
        <v>293</v>
      </c>
      <c r="S22" s="33" t="str">
        <f>IF(入力!W15="","",入力!W15)</f>
        <v>0006</v>
      </c>
      <c r="T22" s="33" t="str">
        <f>IF(入力!P16="","",入力!P16)</f>
        <v>富津市下飯野67</v>
      </c>
      <c r="U22" s="33" t="str">
        <f>IF(入力!AL15="","",入力!AL15)</f>
        <v>0439</v>
      </c>
      <c r="V22" s="33" t="str">
        <f>IF(入力!AK16="","",入力!AK16)</f>
        <v>87</v>
      </c>
      <c r="W22" s="33" t="str">
        <f>IF(入力!AP16="","",入力!AP16)</f>
        <v>8731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平野</v>
      </c>
      <c r="D24" s="75" t="str">
        <f>VLOOKUP($B$51,$A$53:$F$352,4)</f>
        <v>亜乃果</v>
      </c>
      <c r="E24" s="75" t="str">
        <f>VLOOKUP($B$51,$A$53:$F$352,5)</f>
        <v>ヒラノ</v>
      </c>
      <c r="F24" s="75" t="str">
        <f>VLOOKUP($B$51,$A$53:$F$352,6)</f>
        <v>アノカ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平野</v>
      </c>
      <c r="D53" s="33" t="str">
        <f>IF(入力!E26="","",入力!E26)</f>
        <v>亜乃果</v>
      </c>
      <c r="E53" s="33" t="str">
        <f>IF(入力!C25="","",入力!C25)</f>
        <v>ヒラノ</v>
      </c>
      <c r="F53" s="33" t="str">
        <f>IF(入力!E25="","",入力!E25)</f>
        <v>アノカ</v>
      </c>
      <c r="G53" s="33">
        <f>IF(入力!M25="","",入力!M25)</f>
        <v>514612238</v>
      </c>
      <c r="H53" s="33" t="str">
        <f>IF(入力!I25="","",入力!I25)</f>
        <v>富津市立富津小学校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渡邊</v>
      </c>
      <c r="D54" s="33" t="str">
        <f>IF(入力!E28="","",入力!E28)</f>
        <v>絢月</v>
      </c>
      <c r="E54" s="33" t="str">
        <f>IF(入力!C27="","",入力!C27)</f>
        <v>ワタナベ</v>
      </c>
      <c r="F54" s="33" t="str">
        <f>IF(入力!E27="","",入力!E27)</f>
        <v>アヅキ</v>
      </c>
      <c r="G54" s="33">
        <f>IF(入力!M27="","",入力!M27)</f>
        <v>516115750</v>
      </c>
      <c r="H54" s="33" t="str">
        <f>IF(入力!I27="","",入力!I27)</f>
        <v>富津市立青堀小学校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栗原</v>
      </c>
      <c r="D55" s="33" t="str">
        <f>IF(入力!E30="","",入力!E30)</f>
        <v>万結</v>
      </c>
      <c r="E55" s="33" t="str">
        <f>IF(入力!C29="","",入力!C29)</f>
        <v>クリハラ</v>
      </c>
      <c r="F55" s="33" t="str">
        <f>IF(入力!E29="","",入力!E29)</f>
        <v>マユ</v>
      </c>
      <c r="G55" s="33">
        <f>IF(入力!M29="","",入力!M29)</f>
        <v>516500751</v>
      </c>
      <c r="H55" s="33" t="str">
        <f>IF(入力!I29="","",入力!I29)</f>
        <v>富津市立青堀小学校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高梨</v>
      </c>
      <c r="D56" s="33" t="str">
        <f>IF(入力!E32="","",入力!E32)</f>
        <v>心</v>
      </c>
      <c r="E56" s="33" t="str">
        <f>IF(入力!C31="","",入力!C31)</f>
        <v>タカナシ</v>
      </c>
      <c r="F56" s="33" t="str">
        <f>IF(入力!E31="","",入力!E31)</f>
        <v>ココロ</v>
      </c>
      <c r="G56" s="33">
        <f>IF(入力!M31="","",入力!M31)</f>
        <v>515324796</v>
      </c>
      <c r="H56" s="33" t="str">
        <f>IF(入力!I31="","",入力!I31)</f>
        <v>富津市立青堀小学校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久保田</v>
      </c>
      <c r="D57" s="33" t="str">
        <f>IF(入力!E34="","",入力!E34)</f>
        <v>柚那</v>
      </c>
      <c r="E57" s="33" t="str">
        <f>IF(入力!C33="","",入力!C33)</f>
        <v>クボタ</v>
      </c>
      <c r="F57" s="33" t="str">
        <f>IF(入力!E33="","",入力!E33)</f>
        <v>ユズナ</v>
      </c>
      <c r="G57" s="33">
        <f>IF(入力!M33="","",入力!M33)</f>
        <v>516755605</v>
      </c>
      <c r="H57" s="33" t="str">
        <f>IF(入力!I33="","",入力!I33)</f>
        <v>君津市立貞元小学校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白岩</v>
      </c>
      <c r="D58" s="33" t="str">
        <f>IF(入力!E36="","",入力!E36)</f>
        <v>美羽菜</v>
      </c>
      <c r="E58" s="33" t="str">
        <f>IF(入力!C35="","",入力!C35)</f>
        <v>シライワ</v>
      </c>
      <c r="F58" s="33" t="str">
        <f>IF(入力!E35="","",入力!E35)</f>
        <v>ミウナ</v>
      </c>
      <c r="G58" s="33">
        <f>IF(入力!M35="","",入力!M35)</f>
        <v>513663362</v>
      </c>
      <c r="H58" s="33" t="str">
        <f>IF(入力!I35="","",入力!I35)</f>
        <v>木更津市立畑沢小学校</v>
      </c>
      <c r="I58" s="33">
        <f>IF(入力!G35="","",入力!G35)</f>
        <v>4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川田</v>
      </c>
      <c r="D59" s="33" t="str">
        <f>IF(入力!E38="","",入力!E38)</f>
        <v>さくら</v>
      </c>
      <c r="E59" s="33" t="str">
        <f>IF(入力!C37="","",入力!C37)</f>
        <v>カワダ</v>
      </c>
      <c r="F59" s="33" t="str">
        <f>IF(入力!E37="","",入力!E37)</f>
        <v>サクラ</v>
      </c>
      <c r="G59" s="33">
        <f>IF(入力!M37="","",入力!M37)</f>
        <v>516115779</v>
      </c>
      <c r="H59" s="33" t="str">
        <f>IF(入力!I37="","",入力!I37)</f>
        <v>富津市立青堀小学校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和田</v>
      </c>
      <c r="D60" s="33" t="str">
        <f>IF(入力!E40="","",入力!E40)</f>
        <v>陽桜梨</v>
      </c>
      <c r="E60" s="33" t="str">
        <f>IF(入力!C39="","",入力!C39)</f>
        <v>ワダ</v>
      </c>
      <c r="F60" s="33" t="str">
        <f>IF(入力!E39="","",入力!E39)</f>
        <v>ヒラリ</v>
      </c>
      <c r="G60" s="33">
        <f>IF(入力!M39="","",入力!M39)</f>
        <v>516115793</v>
      </c>
      <c r="H60" s="33" t="str">
        <f>IF(入力!I39="","",入力!I39)</f>
        <v>富津市立青堀小学校</v>
      </c>
      <c r="I60" s="33">
        <f>IF(入力!G39="","",入力!G39)</f>
        <v>4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蒔苗</v>
      </c>
      <c r="D61" s="33" t="str">
        <f>IF(入力!E42="","",入力!E42)</f>
        <v>美雅</v>
      </c>
      <c r="E61" s="33" t="str">
        <f>IF(入力!C41="","",入力!C41)</f>
        <v>マカナエ</v>
      </c>
      <c r="F61" s="33" t="str">
        <f>IF(入力!E41="","",入力!E41)</f>
        <v>ミヤビ</v>
      </c>
      <c r="G61" s="33">
        <f>IF(入力!M41="","",入力!M41)</f>
        <v>515811319</v>
      </c>
      <c r="H61" s="33" t="str">
        <f>IF(入力!I41="","",入力!I41)</f>
        <v>木更津市立請西小学校</v>
      </c>
      <c r="I61" s="33">
        <f>IF(入力!G41="","",入力!G41)</f>
        <v>4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栗原</v>
      </c>
      <c r="D62" s="33" t="str">
        <f>IF(入力!E44="","",入力!E44)</f>
        <v>実那</v>
      </c>
      <c r="E62" s="33" t="str">
        <f>IF(入力!C43="","",入力!C43)</f>
        <v>クリハラ</v>
      </c>
      <c r="F62" s="33" t="str">
        <f>IF(入力!E43="","",入力!E43)</f>
        <v>ミナ</v>
      </c>
      <c r="G62" s="33">
        <f>IF(入力!M43="","",入力!M43)</f>
        <v>516500760</v>
      </c>
      <c r="H62" s="33" t="str">
        <f>IF(入力!I43="","",入力!I43)</f>
        <v>富津市立青堀小学校</v>
      </c>
      <c r="I62" s="33">
        <f>IF(入力!G43="","",入力!G43)</f>
        <v>4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柳原</v>
      </c>
      <c r="D63" s="33" t="str">
        <f>IF(入力!E46="","",入力!E46)</f>
        <v>幸歩</v>
      </c>
      <c r="E63" s="33" t="str">
        <f>IF(入力!C45="","",入力!C45)</f>
        <v>ヤナギハラ</v>
      </c>
      <c r="F63" s="33" t="str">
        <f>IF(入力!E45="","",入力!E45)</f>
        <v>ユキホ</v>
      </c>
      <c r="G63" s="33">
        <f>IF(入力!M45="","",入力!M45)</f>
        <v>518149161</v>
      </c>
      <c r="H63" s="33" t="str">
        <f>IF(入力!I45="","",入力!I45)</f>
        <v>富津市立青堀小学校</v>
      </c>
      <c r="I63" s="33">
        <f>IF(入力!G45="","",入力!G45)</f>
        <v>4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北川</v>
      </c>
      <c r="D64" s="33" t="str">
        <f>IF(入力!E48="","",入力!E48)</f>
        <v>真帆</v>
      </c>
      <c r="E64" s="33" t="str">
        <f>IF(入力!C47="","",入力!C47)</f>
        <v>キタガワ</v>
      </c>
      <c r="F64" s="33" t="str">
        <f>IF(入力!E47="","",入力!E47)</f>
        <v>マホ</v>
      </c>
      <c r="G64" s="33">
        <f>IF(入力!M47="","",入力!M47)</f>
        <v>516115817</v>
      </c>
      <c r="H64" s="33" t="str">
        <f>IF(入力!I47="","",入力!I47)</f>
        <v>富津市立青堀小学校</v>
      </c>
      <c r="I64" s="33">
        <f>IF(入力!G47="","",入力!G47)</f>
        <v>2</v>
      </c>
      <c r="J64" s="33">
        <f>IF(入力!P47="","",入力!P47)</f>
        <v>134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2018-05-14T00:30:26Z</cp:lastPrinted>
  <dcterms:created xsi:type="dcterms:W3CDTF">2014-04-05T09:56:00Z</dcterms:created>
  <dcterms:modified xsi:type="dcterms:W3CDTF">2018-05-14T00:31:13Z</dcterms:modified>
</cp:coreProperties>
</file>