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KIDS\2017年資料\"/>
    </mc:Choice>
  </mc:AlternateContent>
  <workbookProtection lockStructure="1"/>
  <bookViews>
    <workbookView xWindow="-15" yWindow="-15" windowWidth="20550" windowHeight="408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7" i="2"/>
  <c r="C17" i="4"/>
  <c r="C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D24" i="7"/>
  <c r="C19" i="4"/>
  <c r="F24" i="7"/>
</calcChain>
</file>

<file path=xl/sharedStrings.xml><?xml version="1.0" encoding="utf-8"?>
<sst xmlns="http://schemas.openxmlformats.org/spreadsheetml/2006/main" count="417" uniqueCount="278">
  <si>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</si>
  <si>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</si>
  <si>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</si>
  <si>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</si>
  <si>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</si>
  <si>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</si>
  <si>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</si>
  <si>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</si>
  <si>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</si>
  <si>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</si>
  <si>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</si>
  <si>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</si>
  <si>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</si>
  <si>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</si>
  <si>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</si>
  <si>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</si>
  <si>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</si>
  <si>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</si>
  <si>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</si>
  <si>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</si>
  <si>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</si>
  <si>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</si>
  <si>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</si>
  <si>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</si>
  <si>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</si>
  <si>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</si>
  <si>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</si>
  <si>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</si>
  <si>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</si>
  <si>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</si>
  <si>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</si>
  <si>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</si>
  <si>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</si>
  <si>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</si>
  <si>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</si>
  <si>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</si>
  <si>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</si>
  <si>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</si>
  <si>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</si>
  <si>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</si>
  <si>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</si>
  <si>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</si>
  <si>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</si>
  <si>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</si>
  <si>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</si>
  <si>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</si>
  <si>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</si>
  <si>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</si>
  <si>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</si>
  <si>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</si>
  <si>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</si>
  <si>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</si>
  <si>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</si>
  <si>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</si>
  <si>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</si>
  <si>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</si>
  <si>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</si>
  <si>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</si>
  <si>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</si>
  <si>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</si>
  <si>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</si>
  <si>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</si>
  <si>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</si>
  <si>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</si>
  <si>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</si>
  <si>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</si>
  <si>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</si>
  <si>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</si>
  <si>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</si>
  <si>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</si>
  <si>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</si>
  <si>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</si>
  <si>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</si>
  <si>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</si>
  <si>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</si>
  <si>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</si>
  <si>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</si>
  <si>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</si>
  <si>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</si>
  <si>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</si>
  <si>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</si>
  <si>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</si>
  <si>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</si>
  <si>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</si>
  <si>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</si>
  <si>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</si>
  <si>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</si>
  <si>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</si>
  <si>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</si>
  <si>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</si>
  <si>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</si>
  <si>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</si>
  <si>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</si>
  <si>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</si>
  <si>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</si>
  <si>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</si>
  <si>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</si>
  <si>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</si>
  <si>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</si>
  <si>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</si>
  <si>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</si>
  <si>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</si>
  <si>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</si>
  <si>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</si>
  <si>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</si>
  <si>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</si>
  <si>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</si>
  <si>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</si>
  <si>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</si>
  <si>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</si>
  <si>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</si>
  <si>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</si>
  <si>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</si>
  <si>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</si>
  <si>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</si>
  <si>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</si>
  <si>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</si>
  <si>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</si>
  <si>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</si>
  <si>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</si>
  <si>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</si>
  <si>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</si>
  <si>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</si>
  <si>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</si>
  <si>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</si>
  <si>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</si>
  <si>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</si>
  <si>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</si>
  <si>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</si>
  <si>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</si>
  <si>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</si>
  <si>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</si>
  <si>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</si>
  <si>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</si>
  <si>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</si>
  <si>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</si>
  <si>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</si>
  <si>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</si>
  <si>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</si>
  <si>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</si>
  <si>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</si>
  <si>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</si>
  <si>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</si>
  <si>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</si>
  <si>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</si>
  <si>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</si>
  <si>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</si>
  <si>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</si>
  <si>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</si>
  <si>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</si>
  <si>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</si>
  <si>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</si>
  <si>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</si>
  <si>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</si>
  <si>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</si>
  <si>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</si>
  <si>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</si>
  <si>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</si>
  <si>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</si>
  <si>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</si>
  <si>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</si>
  <si>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</si>
  <si>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</si>
  <si>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</si>
  <si>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</si>
  <si>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</si>
  <si>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</si>
  <si>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</si>
  <si>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</si>
  <si>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</si>
  <si>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</si>
  <si>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</si>
  <si>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</si>
  <si>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</si>
  <si>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</si>
  <si>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</si>
  <si>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</si>
  <si>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</si>
  <si>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</si>
  <si>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</si>
  <si>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</si>
  <si>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</si>
  <si>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</si>
  <si>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</si>
  <si>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</si>
  <si>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</si>
  <si>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</si>
  <si>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</si>
  <si>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</si>
  <si>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</si>
  <si>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</si>
  <si>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</si>
  <si>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</si>
  <si>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</si>
  <si>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</si>
  <si>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</si>
  <si>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</si>
  <si>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</si>
  <si>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</si>
  <si>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</si>
  <si>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rPh sb="0" eb="2">
      <t>ショウワ</t>
    </rPh>
    <phoneticPr fontId="2"/>
  </si>
  <si>
    <t>袖ヶ浦市</t>
    <rPh sb="0" eb="4">
      <t>ソデガウラシ</t>
    </rPh>
    <phoneticPr fontId="2"/>
  </si>
  <si>
    <t>内房線</t>
    <rPh sb="0" eb="3">
      <t>ウチボウセン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</si>
  <si>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</si>
  <si>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</si>
  <si>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</si>
  <si>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</si>
  <si>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</si>
  <si>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鈴木</t>
    <rPh sb="0" eb="2">
      <t>スズキ</t>
    </rPh>
    <phoneticPr fontId="2"/>
  </si>
  <si>
    <t>雅雄</t>
    <rPh sb="0" eb="2">
      <t>マサオ</t>
    </rPh>
    <phoneticPr fontId="2"/>
  </si>
  <si>
    <t>299</t>
    <phoneticPr fontId="2"/>
  </si>
  <si>
    <t>0261</t>
    <phoneticPr fontId="2"/>
  </si>
  <si>
    <t>千葉県袖ヶ浦市福王台２－２２－２６</t>
    <phoneticPr fontId="2"/>
  </si>
  <si>
    <t>299</t>
    <phoneticPr fontId="2"/>
  </si>
  <si>
    <t>0243</t>
    <phoneticPr fontId="2"/>
  </si>
  <si>
    <t>千葉県袖ヶ浦市蔵波４０７１－１８２</t>
    <phoneticPr fontId="2"/>
  </si>
  <si>
    <t>0243</t>
    <phoneticPr fontId="2"/>
  </si>
  <si>
    <t>千葉県袖ヶ浦市蔵波４０７１－２１６</t>
    <phoneticPr fontId="2"/>
  </si>
  <si>
    <t>0438</t>
    <phoneticPr fontId="2"/>
  </si>
  <si>
    <t>83</t>
    <phoneticPr fontId="2"/>
  </si>
  <si>
    <t>6711</t>
    <phoneticPr fontId="2"/>
  </si>
  <si>
    <t>63</t>
    <phoneticPr fontId="2"/>
  </si>
  <si>
    <t>9139</t>
    <phoneticPr fontId="2"/>
  </si>
  <si>
    <t>73</t>
    <phoneticPr fontId="2"/>
  </si>
  <si>
    <t>0415</t>
    <phoneticPr fontId="2"/>
  </si>
  <si>
    <t>9139</t>
    <phoneticPr fontId="2"/>
  </si>
  <si>
    <t>袖ヶ浦市立奈良輪小学校</t>
    <phoneticPr fontId="2"/>
  </si>
  <si>
    <t>①</t>
    <phoneticPr fontId="2"/>
  </si>
  <si>
    <t>山中</t>
    <phoneticPr fontId="2"/>
  </si>
  <si>
    <t>袖ヶ浦市立蔵波小学校</t>
    <phoneticPr fontId="2"/>
  </si>
  <si>
    <t>未理杏</t>
    <phoneticPr fontId="2"/>
  </si>
  <si>
    <t>平畠</t>
    <phoneticPr fontId="2"/>
  </si>
  <si>
    <t>ひまり</t>
    <phoneticPr fontId="2"/>
  </si>
  <si>
    <t>ショウワキッズ</t>
    <phoneticPr fontId="2"/>
  </si>
  <si>
    <t>ヤマシタ</t>
    <phoneticPr fontId="2"/>
  </si>
  <si>
    <t>フジエ</t>
    <phoneticPr fontId="2"/>
  </si>
  <si>
    <t>タナカ</t>
    <phoneticPr fontId="2"/>
  </si>
  <si>
    <t>トシキ</t>
    <phoneticPr fontId="2"/>
  </si>
  <si>
    <t>スズキ</t>
    <phoneticPr fontId="2"/>
  </si>
  <si>
    <t>マサオ</t>
    <phoneticPr fontId="2"/>
  </si>
  <si>
    <t>ヤマナカ</t>
    <phoneticPr fontId="2"/>
  </si>
  <si>
    <t>ミリア</t>
    <phoneticPr fontId="2"/>
  </si>
  <si>
    <t>ヒラハタ</t>
    <phoneticPr fontId="2"/>
  </si>
  <si>
    <t>ヒマリ</t>
    <phoneticPr fontId="2"/>
  </si>
  <si>
    <t>小池</t>
    <phoneticPr fontId="2"/>
  </si>
  <si>
    <t>莉央</t>
    <phoneticPr fontId="2"/>
  </si>
  <si>
    <t>コイケ</t>
    <phoneticPr fontId="2"/>
  </si>
  <si>
    <t>リオ</t>
    <phoneticPr fontId="2"/>
  </si>
  <si>
    <t>大川</t>
    <phoneticPr fontId="2"/>
  </si>
  <si>
    <t>綺菜</t>
    <phoneticPr fontId="2"/>
  </si>
  <si>
    <t>オオカワ</t>
    <phoneticPr fontId="2"/>
  </si>
  <si>
    <t>キイナ</t>
    <phoneticPr fontId="2"/>
  </si>
  <si>
    <t>市原市立有秋南小学校</t>
    <rPh sb="0" eb="3">
      <t>イチハラシ</t>
    </rPh>
    <rPh sb="3" eb="4">
      <t>リツ</t>
    </rPh>
    <phoneticPr fontId="2"/>
  </si>
  <si>
    <t>チームワークは抜群です！
１人はみんなのために、みんなは１人のために、ボールをつなぎ全員バレーで勝利を目指します。</t>
    <rPh sb="7" eb="9">
      <t>バツグン</t>
    </rPh>
    <rPh sb="14" eb="15">
      <t>ニン</t>
    </rPh>
    <rPh sb="29" eb="30">
      <t>ニン</t>
    </rPh>
    <rPh sb="42" eb="44">
      <t>ゼンイン</t>
    </rPh>
    <rPh sb="48" eb="50">
      <t>ショウリ</t>
    </rPh>
    <rPh sb="51" eb="53">
      <t>メザ</t>
    </rPh>
    <phoneticPr fontId="2"/>
  </si>
  <si>
    <t>石川</t>
    <rPh sb="0" eb="2">
      <t>イシカワ</t>
    </rPh>
    <phoneticPr fontId="2"/>
  </si>
  <si>
    <t>舞和</t>
    <phoneticPr fontId="2"/>
  </si>
  <si>
    <t>イシカワ</t>
    <phoneticPr fontId="2"/>
  </si>
  <si>
    <t>マオ</t>
    <phoneticPr fontId="2"/>
  </si>
  <si>
    <t>高坂</t>
    <phoneticPr fontId="2"/>
  </si>
  <si>
    <t>夏乃</t>
    <phoneticPr fontId="2"/>
  </si>
  <si>
    <t>コウサカ</t>
    <phoneticPr fontId="2"/>
  </si>
  <si>
    <t>ナツノ</t>
    <phoneticPr fontId="2"/>
  </si>
  <si>
    <t>袖ケ浦市立中川小学校</t>
    <rPh sb="0" eb="5">
      <t>ソデガウラシリツ</t>
    </rPh>
    <rPh sb="5" eb="7">
      <t>ナカガワ</t>
    </rPh>
    <rPh sb="7" eb="10">
      <t>ショウガッコウ</t>
    </rPh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</si>
  <si>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</si>
  <si>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</si>
  <si>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</si>
  <si>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</si>
  <si>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袖ケ浦市立昭和小学校</t>
    <rPh sb="0" eb="5">
      <t>ソデガウラシリツ</t>
    </rPh>
    <rPh sb="5" eb="7">
      <t>ショウワ</t>
    </rPh>
    <rPh sb="7" eb="10">
      <t>ショウガッコウ</t>
    </rPh>
    <phoneticPr fontId="2"/>
  </si>
  <si>
    <t>袖ケ浦市立根形小学校</t>
    <rPh sb="0" eb="5">
      <t>ソデガウラシリツ</t>
    </rPh>
    <rPh sb="5" eb="10">
      <t>ネガタショウガッコウ</t>
    </rPh>
    <phoneticPr fontId="2"/>
  </si>
  <si>
    <t>木更津市立中郷小学校</t>
    <rPh sb="0" eb="4">
      <t>キサラヅシ</t>
    </rPh>
    <rPh sb="4" eb="5">
      <t>リツ</t>
    </rPh>
    <rPh sb="5" eb="7">
      <t>ナカゴウ</t>
    </rPh>
    <rPh sb="7" eb="10">
      <t>ショウガッコウ</t>
    </rPh>
    <phoneticPr fontId="2"/>
  </si>
  <si>
    <t>笹田</t>
    <phoneticPr fontId="2"/>
  </si>
  <si>
    <t>胡羽</t>
    <phoneticPr fontId="2"/>
  </si>
  <si>
    <t>ササダ</t>
    <phoneticPr fontId="2"/>
  </si>
  <si>
    <t>ウワ</t>
    <phoneticPr fontId="2"/>
  </si>
  <si>
    <t>平野</t>
    <phoneticPr fontId="2"/>
  </si>
  <si>
    <t>涼風</t>
    <phoneticPr fontId="2"/>
  </si>
  <si>
    <t>ヒラノ</t>
    <phoneticPr fontId="2"/>
  </si>
  <si>
    <t>スズカ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</si>
</sst>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6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27" xfId="1" applyFont="1" applyFill="1" applyBorder="1" applyAlignment="1">
      <alignment vertical="center" shrinkToFit="1"/>
    </xf>
    <xf numFmtId="0" fontId="30" fillId="5" borderId="14" xfId="1" applyFill="1" applyBorder="1" applyAlignment="1">
      <alignment vertical="center" shrinkToFit="1"/>
    </xf>
    <xf numFmtId="0" fontId="30" fillId="5" borderId="13" xfId="1" applyFill="1" applyBorder="1" applyAlignment="1">
      <alignment vertical="center" shrinkToFit="1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7" borderId="47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0" fillId="4" borderId="54" xfId="0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74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37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8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 shrinkToFit="1"/>
    </xf>
    <xf numFmtId="0" fontId="6" fillId="4" borderId="67" xfId="0" applyFont="1" applyFill="1" applyBorder="1" applyAlignment="1">
      <alignment horizontal="center" vertical="center" shrinkToFit="1"/>
    </xf>
    <xf numFmtId="0" fontId="1" fillId="4" borderId="68" xfId="0" applyFont="1" applyFill="1" applyBorder="1" applyAlignment="1">
      <alignment horizontal="center" vertical="center" shrinkToFit="1"/>
    </xf>
    <xf numFmtId="0" fontId="6" fillId="4" borderId="69" xfId="0" applyFont="1" applyFill="1" applyBorder="1" applyAlignment="1">
      <alignment horizontal="center" vertical="center" shrinkToFit="1"/>
    </xf>
    <xf numFmtId="0" fontId="9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" fillId="4" borderId="53" xfId="0" applyFont="1" applyFill="1" applyBorder="1" applyAlignment="1">
      <alignment horizontal="center" vertical="center" shrinkToFit="1"/>
    </xf>
    <xf numFmtId="0" fontId="6" fillId="4" borderId="55" xfId="0" applyFont="1" applyFill="1" applyBorder="1" applyAlignment="1">
      <alignment horizontal="center" vertical="center" shrinkToFit="1"/>
    </xf>
    <xf numFmtId="0" fontId="6" fillId="4" borderId="72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4" borderId="14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67" xfId="0" applyFont="1" applyBorder="1" applyAlignment="1" applyProtection="1">
      <alignment horizontal="center" vertical="center"/>
      <protection locked="0"/>
    </xf>
    <xf numFmtId="0" fontId="9" fillId="5" borderId="47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33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0" fillId="4" borderId="73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6" fillId="0" borderId="61" xfId="0" applyNumberFormat="1" applyFont="1" applyBorder="1" applyAlignment="1" applyProtection="1">
      <alignment horizontal="left" vertical="top" wrapText="1"/>
      <protection locked="0"/>
    </xf>
    <xf numFmtId="49" fontId="6" fillId="0" borderId="62" xfId="0" applyNumberFormat="1" applyFont="1" applyBorder="1" applyAlignment="1" applyProtection="1">
      <alignment horizontal="left" vertical="top" wrapText="1"/>
      <protection locked="0"/>
    </xf>
    <xf numFmtId="0" fontId="0" fillId="4" borderId="48" xfId="0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6" fillId="4" borderId="65" xfId="0" applyFont="1" applyFill="1" applyBorder="1" applyAlignment="1">
      <alignment horizontal="center" vertical="center"/>
    </xf>
    <xf numFmtId="0" fontId="12" fillId="0" borderId="39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49" fontId="18" fillId="0" borderId="47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33" xfId="0" applyNumberFormat="1" applyFont="1" applyBorder="1" applyAlignment="1" applyProtection="1">
      <alignment horizontal="center" vertical="center"/>
      <protection locked="0"/>
    </xf>
    <xf numFmtId="0" fontId="0" fillId="4" borderId="55" xfId="0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 vertical="center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33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47" xfId="0" applyFont="1" applyFill="1" applyBorder="1" applyAlignment="1" applyProtection="1">
      <alignment horizontal="center" vertical="center"/>
      <protection locked="0"/>
    </xf>
    <xf numFmtId="0" fontId="6" fillId="6" borderId="33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</xf>
    <xf numFmtId="0" fontId="6" fillId="6" borderId="39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42" xfId="0" applyFont="1" applyFill="1" applyBorder="1" applyAlignment="1" applyProtection="1">
      <alignment horizontal="center" vertical="center"/>
      <protection locked="0"/>
    </xf>
    <xf numFmtId="0" fontId="6" fillId="6" borderId="43" xfId="0" applyFont="1" applyFill="1" applyBorder="1" applyAlignment="1" applyProtection="1">
      <alignment horizontal="center" vertical="center"/>
      <protection locked="0"/>
    </xf>
    <xf numFmtId="0" fontId="6" fillId="6" borderId="48" xfId="0" applyFont="1" applyFill="1" applyBorder="1" applyAlignment="1" applyProtection="1">
      <alignment horizontal="center" vertical="center"/>
      <protection locked="0"/>
    </xf>
    <xf numFmtId="0" fontId="6" fillId="6" borderId="49" xfId="0" applyFont="1" applyFill="1" applyBorder="1" applyAlignment="1" applyProtection="1">
      <alignment horizontal="center" vertical="center"/>
      <protection locked="0"/>
    </xf>
    <xf numFmtId="0" fontId="6" fillId="6" borderId="50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40" xfId="0" applyFont="1" applyFill="1" applyBorder="1" applyAlignment="1" applyProtection="1">
      <alignment horizontal="center" vertical="center"/>
      <protection locked="0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0" fontId="6" fillId="6" borderId="45" xfId="0" applyFont="1" applyFill="1" applyBorder="1" applyAlignment="1" applyProtection="1">
      <alignment horizontal="center" vertical="center"/>
      <protection locked="0"/>
    </xf>
    <xf numFmtId="0" fontId="6" fillId="6" borderId="46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10" fillId="0" borderId="82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6" fillId="0" borderId="37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8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4" borderId="20" xfId="0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 shrinkToFit="1"/>
    </xf>
    <xf numFmtId="0" fontId="12" fillId="0" borderId="57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wrapText="1" shrinkToFit="1"/>
    </xf>
    <xf numFmtId="0" fontId="12" fillId="0" borderId="58" xfId="0" applyFont="1" applyBorder="1" applyAlignment="1">
      <alignment horizontal="center" vertical="center" shrinkToFit="1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49" fontId="18" fillId="3" borderId="47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33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75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0" fontId="18" fillId="0" borderId="7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34" xfId="1" applyFill="1" applyBorder="1" applyAlignment="1">
      <alignment horizontal="center" vertical="center" shrinkToFit="1"/>
    </xf>
    <xf numFmtId="0" fontId="30" fillId="2" borderId="35" xfId="1" applyFill="1" applyBorder="1" applyAlignment="1">
      <alignment horizontal="center" vertical="center" shrinkToFit="1"/>
    </xf>
    <xf numFmtId="0" fontId="30" fillId="2" borderId="36" xfId="1" applyFill="1" applyBorder="1" applyAlignment="1">
      <alignment horizontal="center" vertical="center" shrinkToFit="1"/>
    </xf>
    <xf numFmtId="0" fontId="30" fillId="2" borderId="54" xfId="1" applyFill="1" applyBorder="1" applyAlignment="1">
      <alignment horizontal="center" vertical="center" shrinkToFit="1"/>
    </xf>
    <xf numFmtId="0" fontId="30" fillId="0" borderId="60" xfId="1" applyBorder="1" applyAlignment="1">
      <alignment horizontal="center" vertical="center" wrapText="1" shrinkToFit="1"/>
    </xf>
    <xf numFmtId="0" fontId="30" fillId="0" borderId="61" xfId="1" applyBorder="1" applyAlignment="1">
      <alignment horizontal="center" vertical="center" wrapText="1" shrinkToFit="1"/>
    </xf>
    <xf numFmtId="0" fontId="30" fillId="0" borderId="62" xfId="1" applyBorder="1" applyAlignment="1">
      <alignment horizontal="center" vertical="center" wrapText="1" shrinkToFit="1"/>
    </xf>
    <xf numFmtId="0" fontId="30" fillId="0" borderId="81" xfId="1" applyBorder="1" applyAlignment="1">
      <alignment horizontal="left" vertical="top" shrinkToFit="1"/>
    </xf>
    <xf numFmtId="0" fontId="30" fillId="0" borderId="61" xfId="1" applyBorder="1" applyAlignment="1">
      <alignment horizontal="left" vertical="top" shrinkToFit="1"/>
    </xf>
    <xf numFmtId="0" fontId="30" fillId="0" borderId="6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4335" name="図 2" descr="famima-s.jpg">
          <a:extLst>
            <a:ext uri="{FF2B5EF4-FFF2-40B4-BE49-F238E27FC236}">
              <a16:creationId xmlns:a16="http://schemas.microsoft.com/office/drawing/2014/main" id="{00000000-0008-0000-0200-0000E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6" t="s">
        <v>183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51" ht="14.45" customHeight="1">
      <c r="A2" s="218" t="s">
        <v>189</v>
      </c>
      <c r="B2" s="219"/>
      <c r="C2" s="220" t="s">
        <v>233</v>
      </c>
      <c r="D2" s="221"/>
      <c r="E2" s="221"/>
      <c r="F2" s="221"/>
      <c r="G2" s="221"/>
      <c r="H2" s="221"/>
      <c r="I2" s="222"/>
      <c r="J2" s="81" t="s">
        <v>187</v>
      </c>
      <c r="K2" s="82"/>
      <c r="L2" s="82"/>
      <c r="M2" s="82"/>
      <c r="N2" s="82"/>
      <c r="O2" s="83"/>
      <c r="P2" s="81" t="s">
        <v>165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76" t="s">
        <v>169</v>
      </c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81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200</v>
      </c>
      <c r="D3" s="226"/>
      <c r="E3" s="226"/>
      <c r="F3" s="226"/>
      <c r="G3" s="226"/>
      <c r="H3" s="226"/>
      <c r="I3" s="227"/>
      <c r="J3" s="78" t="s">
        <v>159</v>
      </c>
      <c r="K3" s="79"/>
      <c r="L3" s="79"/>
      <c r="M3" s="79"/>
      <c r="N3" s="79"/>
      <c r="O3" s="80"/>
      <c r="P3" s="174" t="s">
        <v>201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243" t="s">
        <v>182</v>
      </c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4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5" t="s">
        <v>191</v>
      </c>
      <c r="B4" s="126"/>
      <c r="C4" s="144">
        <v>432542363</v>
      </c>
      <c r="D4" s="145"/>
      <c r="E4" s="145"/>
      <c r="F4" s="145"/>
      <c r="G4" s="145"/>
      <c r="H4" s="145"/>
      <c r="I4" s="146"/>
      <c r="J4" s="136" t="s">
        <v>185</v>
      </c>
      <c r="K4" s="137"/>
      <c r="L4" s="137"/>
      <c r="M4" s="137"/>
      <c r="N4" s="137"/>
      <c r="O4" s="138"/>
      <c r="P4" s="140" t="s">
        <v>162</v>
      </c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1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27" t="s">
        <v>184</v>
      </c>
      <c r="B5" s="128"/>
      <c r="C5" s="147"/>
      <c r="D5" s="148"/>
      <c r="E5" s="148"/>
      <c r="F5" s="148"/>
      <c r="G5" s="148"/>
      <c r="H5" s="148"/>
      <c r="I5" s="149"/>
      <c r="J5" s="139">
        <v>23013</v>
      </c>
      <c r="K5" s="139"/>
      <c r="L5" s="139"/>
      <c r="M5" s="139"/>
      <c r="N5" s="139"/>
      <c r="O5" s="139"/>
      <c r="P5" s="142" t="s">
        <v>202</v>
      </c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2" t="s">
        <v>203</v>
      </c>
      <c r="AF5" s="143"/>
      <c r="AG5" s="143"/>
      <c r="AH5" s="143"/>
      <c r="AI5" s="143"/>
      <c r="AJ5" s="143"/>
      <c r="AK5" s="172"/>
      <c r="AL5" s="172"/>
      <c r="AM5" s="172"/>
      <c r="AN5" s="172"/>
      <c r="AO5" s="172"/>
      <c r="AP5" s="172"/>
      <c r="AQ5" s="172"/>
      <c r="AR5" s="172"/>
      <c r="AS5" s="173"/>
      <c r="AT5" s="55"/>
      <c r="AV5" s="43" t="s">
        <v>161</v>
      </c>
      <c r="AW5" t="s">
        <v>186</v>
      </c>
    </row>
    <row r="6" spans="1:51" ht="22.5" customHeight="1">
      <c r="A6" s="121" t="s">
        <v>148</v>
      </c>
      <c r="B6" s="122"/>
      <c r="C6" s="239" t="s">
        <v>175</v>
      </c>
      <c r="D6" s="240"/>
      <c r="E6" s="241" t="s">
        <v>176</v>
      </c>
      <c r="F6" s="242"/>
      <c r="G6" s="86" t="s">
        <v>149</v>
      </c>
      <c r="H6" s="86"/>
      <c r="I6" s="86"/>
      <c r="J6" s="86" t="s">
        <v>14</v>
      </c>
      <c r="K6" s="86"/>
      <c r="L6" s="86"/>
      <c r="M6" s="86" t="s">
        <v>15</v>
      </c>
      <c r="N6" s="86"/>
      <c r="O6" s="86"/>
      <c r="P6" s="141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6" t="s">
        <v>192</v>
      </c>
    </row>
    <row r="7" spans="1:51" ht="13.5" customHeight="1">
      <c r="A7" s="121"/>
      <c r="B7" s="122"/>
      <c r="C7" s="113" t="s">
        <v>234</v>
      </c>
      <c r="D7" s="114"/>
      <c r="E7" s="115" t="s">
        <v>235</v>
      </c>
      <c r="F7" s="116"/>
      <c r="G7" s="130">
        <v>506485709</v>
      </c>
      <c r="H7" s="130"/>
      <c r="I7" s="130"/>
      <c r="J7" s="130"/>
      <c r="K7" s="130"/>
      <c r="L7" s="130"/>
      <c r="M7" s="130"/>
      <c r="N7" s="130"/>
      <c r="O7" s="130"/>
      <c r="P7" s="84" t="s">
        <v>72</v>
      </c>
      <c r="Q7" s="85"/>
      <c r="R7" s="150" t="s">
        <v>210</v>
      </c>
      <c r="S7" s="150"/>
      <c r="T7" s="150"/>
      <c r="U7" s="150"/>
      <c r="V7" s="49" t="s">
        <v>73</v>
      </c>
      <c r="W7" s="234" t="s">
        <v>211</v>
      </c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57" t="s">
        <v>74</v>
      </c>
      <c r="AL7" s="183" t="s">
        <v>218</v>
      </c>
      <c r="AM7" s="183"/>
      <c r="AN7" s="183"/>
      <c r="AO7" s="183"/>
      <c r="AP7" s="183"/>
      <c r="AQ7" s="183"/>
      <c r="AR7" s="183"/>
      <c r="AS7" s="58" t="s">
        <v>75</v>
      </c>
      <c r="AT7" s="246">
        <v>71</v>
      </c>
    </row>
    <row r="8" spans="1:51" ht="18" customHeight="1">
      <c r="A8" s="121"/>
      <c r="B8" s="122"/>
      <c r="C8" s="105" t="s">
        <v>204</v>
      </c>
      <c r="D8" s="106"/>
      <c r="E8" s="107" t="s">
        <v>205</v>
      </c>
      <c r="F8" s="108"/>
      <c r="G8" s="130"/>
      <c r="H8" s="130"/>
      <c r="I8" s="130"/>
      <c r="J8" s="130"/>
      <c r="K8" s="130"/>
      <c r="L8" s="130"/>
      <c r="M8" s="130"/>
      <c r="N8" s="130"/>
      <c r="O8" s="130"/>
      <c r="P8" s="184" t="s">
        <v>212</v>
      </c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77" t="s">
        <v>219</v>
      </c>
      <c r="AL8" s="178"/>
      <c r="AM8" s="178"/>
      <c r="AN8" s="178"/>
      <c r="AO8" s="59" t="s">
        <v>76</v>
      </c>
      <c r="AP8" s="178" t="s">
        <v>220</v>
      </c>
      <c r="AQ8" s="178"/>
      <c r="AR8" s="178"/>
      <c r="AS8" s="179"/>
      <c r="AT8" s="246"/>
    </row>
    <row r="9" spans="1:51" ht="14.45" customHeight="1">
      <c r="A9" s="121" t="s">
        <v>150</v>
      </c>
      <c r="B9" s="122"/>
      <c r="C9" s="113" t="s">
        <v>236</v>
      </c>
      <c r="D9" s="114"/>
      <c r="E9" s="115" t="s">
        <v>237</v>
      </c>
      <c r="F9" s="116"/>
      <c r="G9" s="130">
        <v>506470594</v>
      </c>
      <c r="H9" s="130"/>
      <c r="I9" s="130"/>
      <c r="J9" s="130">
        <v>18463</v>
      </c>
      <c r="K9" s="130"/>
      <c r="L9" s="130"/>
      <c r="M9" s="130">
        <v>334451</v>
      </c>
      <c r="N9" s="130"/>
      <c r="O9" s="130"/>
      <c r="P9" s="84" t="s">
        <v>72</v>
      </c>
      <c r="Q9" s="85"/>
      <c r="R9" s="150" t="s">
        <v>213</v>
      </c>
      <c r="S9" s="150"/>
      <c r="T9" s="150"/>
      <c r="U9" s="150"/>
      <c r="V9" s="49" t="s">
        <v>73</v>
      </c>
      <c r="W9" s="234" t="s">
        <v>214</v>
      </c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5"/>
      <c r="AK9" s="57" t="s">
        <v>193</v>
      </c>
      <c r="AL9" s="183" t="s">
        <v>218</v>
      </c>
      <c r="AM9" s="183"/>
      <c r="AN9" s="183"/>
      <c r="AO9" s="183"/>
      <c r="AP9" s="183"/>
      <c r="AQ9" s="183"/>
      <c r="AR9" s="183"/>
      <c r="AS9" s="58" t="s">
        <v>194</v>
      </c>
      <c r="AT9" s="247">
        <v>50</v>
      </c>
    </row>
    <row r="10" spans="1:51" ht="18" customHeight="1">
      <c r="A10" s="121"/>
      <c r="B10" s="122"/>
      <c r="C10" s="105" t="s">
        <v>206</v>
      </c>
      <c r="D10" s="106"/>
      <c r="E10" s="107" t="s">
        <v>207</v>
      </c>
      <c r="F10" s="108"/>
      <c r="G10" s="130"/>
      <c r="H10" s="130"/>
      <c r="I10" s="130"/>
      <c r="J10" s="130"/>
      <c r="K10" s="130"/>
      <c r="L10" s="130"/>
      <c r="M10" s="130"/>
      <c r="N10" s="130"/>
      <c r="O10" s="130"/>
      <c r="P10" s="184" t="s">
        <v>215</v>
      </c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6"/>
      <c r="AK10" s="177" t="s">
        <v>221</v>
      </c>
      <c r="AL10" s="178"/>
      <c r="AM10" s="178"/>
      <c r="AN10" s="178"/>
      <c r="AO10" s="59" t="s">
        <v>195</v>
      </c>
      <c r="AP10" s="178" t="s">
        <v>222</v>
      </c>
      <c r="AQ10" s="178"/>
      <c r="AR10" s="178"/>
      <c r="AS10" s="179"/>
      <c r="AT10" s="247"/>
    </row>
    <row r="11" spans="1:51" ht="14.45" customHeight="1">
      <c r="A11" s="121" t="s">
        <v>151</v>
      </c>
      <c r="B11" s="122"/>
      <c r="C11" s="113" t="s">
        <v>238</v>
      </c>
      <c r="D11" s="114"/>
      <c r="E11" s="115" t="s">
        <v>239</v>
      </c>
      <c r="F11" s="116"/>
      <c r="G11" s="130">
        <v>512154153</v>
      </c>
      <c r="H11" s="130"/>
      <c r="I11" s="130"/>
      <c r="J11" s="130">
        <v>27464</v>
      </c>
      <c r="K11" s="130"/>
      <c r="L11" s="130"/>
      <c r="M11" s="130"/>
      <c r="N11" s="130"/>
      <c r="O11" s="130"/>
      <c r="P11" s="84" t="s">
        <v>72</v>
      </c>
      <c r="Q11" s="85"/>
      <c r="R11" s="150" t="s">
        <v>213</v>
      </c>
      <c r="S11" s="150"/>
      <c r="T11" s="150"/>
      <c r="U11" s="150"/>
      <c r="V11" s="49" t="s">
        <v>73</v>
      </c>
      <c r="W11" s="234" t="s">
        <v>216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5"/>
      <c r="AK11" s="57" t="s">
        <v>193</v>
      </c>
      <c r="AL11" s="183" t="s">
        <v>218</v>
      </c>
      <c r="AM11" s="183"/>
      <c r="AN11" s="183"/>
      <c r="AO11" s="183"/>
      <c r="AP11" s="183"/>
      <c r="AQ11" s="183"/>
      <c r="AR11" s="183"/>
      <c r="AS11" s="58" t="s">
        <v>194</v>
      </c>
      <c r="AT11" s="247">
        <v>34</v>
      </c>
    </row>
    <row r="12" spans="1:51" ht="18" customHeight="1">
      <c r="A12" s="121"/>
      <c r="B12" s="122"/>
      <c r="C12" s="105" t="s">
        <v>208</v>
      </c>
      <c r="D12" s="106"/>
      <c r="E12" s="107" t="s">
        <v>209</v>
      </c>
      <c r="F12" s="108"/>
      <c r="G12" s="130"/>
      <c r="H12" s="130"/>
      <c r="I12" s="130"/>
      <c r="J12" s="130"/>
      <c r="K12" s="130"/>
      <c r="L12" s="130"/>
      <c r="M12" s="130"/>
      <c r="N12" s="130"/>
      <c r="O12" s="130"/>
      <c r="P12" s="184" t="s">
        <v>217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6"/>
      <c r="AK12" s="177" t="s">
        <v>223</v>
      </c>
      <c r="AL12" s="178"/>
      <c r="AM12" s="178"/>
      <c r="AN12" s="178"/>
      <c r="AO12" s="59" t="s">
        <v>195</v>
      </c>
      <c r="AP12" s="178" t="s">
        <v>224</v>
      </c>
      <c r="AQ12" s="178"/>
      <c r="AR12" s="178"/>
      <c r="AS12" s="179"/>
      <c r="AT12" s="247"/>
    </row>
    <row r="13" spans="1:51" ht="15" customHeight="1">
      <c r="A13" s="121" t="s">
        <v>152</v>
      </c>
      <c r="B13" s="122"/>
      <c r="C13" s="113" t="s">
        <v>236</v>
      </c>
      <c r="D13" s="114"/>
      <c r="E13" s="115" t="s">
        <v>237</v>
      </c>
      <c r="F13" s="116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1"/>
      <c r="S13" s="181"/>
      <c r="T13" s="181"/>
      <c r="U13" s="181"/>
      <c r="V13" s="4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2"/>
      <c r="AK13" s="60"/>
      <c r="AL13" s="256"/>
      <c r="AM13" s="256"/>
      <c r="AN13" s="256"/>
      <c r="AO13" s="256"/>
      <c r="AP13" s="256"/>
      <c r="AQ13" s="256"/>
      <c r="AR13" s="256"/>
      <c r="AS13" s="61"/>
      <c r="AT13" s="248"/>
    </row>
    <row r="14" spans="1:51" ht="18" customHeight="1">
      <c r="A14" s="121"/>
      <c r="B14" s="122"/>
      <c r="C14" s="105" t="s">
        <v>206</v>
      </c>
      <c r="D14" s="106"/>
      <c r="E14" s="107" t="s">
        <v>207</v>
      </c>
      <c r="F14" s="108"/>
      <c r="G14" s="131"/>
      <c r="H14" s="131"/>
      <c r="I14" s="131"/>
      <c r="J14" s="131"/>
      <c r="K14" s="131"/>
      <c r="L14" s="131"/>
      <c r="M14" s="131"/>
      <c r="N14" s="131"/>
      <c r="O14" s="131"/>
      <c r="P14" s="257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9"/>
      <c r="AK14" s="260"/>
      <c r="AL14" s="188"/>
      <c r="AM14" s="188"/>
      <c r="AN14" s="188"/>
      <c r="AO14" s="62"/>
      <c r="AP14" s="188"/>
      <c r="AQ14" s="188"/>
      <c r="AR14" s="188"/>
      <c r="AS14" s="189"/>
      <c r="AT14" s="248"/>
    </row>
    <row r="15" spans="1:51" ht="15" customHeight="1">
      <c r="A15" s="154" t="s">
        <v>166</v>
      </c>
      <c r="B15" s="122"/>
      <c r="C15" s="113" t="s">
        <v>236</v>
      </c>
      <c r="D15" s="114"/>
      <c r="E15" s="115" t="s">
        <v>237</v>
      </c>
      <c r="F15" s="116"/>
      <c r="G15" s="131"/>
      <c r="H15" s="131"/>
      <c r="I15" s="131"/>
      <c r="J15" s="131"/>
      <c r="K15" s="131"/>
      <c r="L15" s="131"/>
      <c r="M15" s="131"/>
      <c r="N15" s="131"/>
      <c r="O15" s="131"/>
      <c r="P15" s="84" t="s">
        <v>72</v>
      </c>
      <c r="Q15" s="85"/>
      <c r="R15" s="150" t="s">
        <v>213</v>
      </c>
      <c r="S15" s="150"/>
      <c r="T15" s="150"/>
      <c r="U15" s="150"/>
      <c r="V15" s="49" t="s">
        <v>73</v>
      </c>
      <c r="W15" s="234" t="s">
        <v>216</v>
      </c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5"/>
      <c r="AK15" s="57" t="s">
        <v>193</v>
      </c>
      <c r="AL15" s="183" t="s">
        <v>218</v>
      </c>
      <c r="AM15" s="183"/>
      <c r="AN15" s="183"/>
      <c r="AO15" s="183"/>
      <c r="AP15" s="183"/>
      <c r="AQ15" s="183"/>
      <c r="AR15" s="183"/>
      <c r="AS15" s="58" t="s">
        <v>194</v>
      </c>
      <c r="AT15" s="247">
        <v>50</v>
      </c>
    </row>
    <row r="16" spans="1:51" ht="18" customHeight="1">
      <c r="A16" s="121"/>
      <c r="B16" s="122"/>
      <c r="C16" s="105" t="s">
        <v>206</v>
      </c>
      <c r="D16" s="106"/>
      <c r="E16" s="107" t="s">
        <v>207</v>
      </c>
      <c r="F16" s="108"/>
      <c r="G16" s="131"/>
      <c r="H16" s="131"/>
      <c r="I16" s="131"/>
      <c r="J16" s="131"/>
      <c r="K16" s="131"/>
      <c r="L16" s="131"/>
      <c r="M16" s="131"/>
      <c r="N16" s="131"/>
      <c r="O16" s="131"/>
      <c r="P16" s="184" t="s">
        <v>215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6"/>
      <c r="AK16" s="177" t="s">
        <v>221</v>
      </c>
      <c r="AL16" s="178"/>
      <c r="AM16" s="178"/>
      <c r="AN16" s="178"/>
      <c r="AO16" s="59" t="s">
        <v>195</v>
      </c>
      <c r="AP16" s="178" t="s">
        <v>225</v>
      </c>
      <c r="AQ16" s="178"/>
      <c r="AR16" s="178"/>
      <c r="AS16" s="179"/>
      <c r="AT16" s="247"/>
    </row>
    <row r="17" spans="1:46">
      <c r="A17" s="121" t="s">
        <v>6</v>
      </c>
      <c r="B17" s="122"/>
      <c r="C17" s="129" t="str">
        <f>IF(P16="","",P16)</f>
        <v>千葉県袖ヶ浦市蔵波４０７１－１８２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121"/>
      <c r="B18" s="122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121" t="s">
        <v>7</v>
      </c>
      <c r="B19" s="122"/>
      <c r="C19" s="129" t="str">
        <f>IF(AL15="","",AL15&amp;"-"&amp;AK16&amp;"-"&amp;AP16)</f>
        <v>0438-63-9139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121"/>
      <c r="B20" s="122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121" t="s">
        <v>153</v>
      </c>
      <c r="B21" s="122"/>
      <c r="C21" s="134">
        <v>90</v>
      </c>
      <c r="D21" s="132"/>
      <c r="E21" s="132">
        <v>9676</v>
      </c>
      <c r="F21" s="132"/>
      <c r="G21" s="132">
        <v>5947</v>
      </c>
      <c r="H21" s="132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23"/>
      <c r="B22" s="124"/>
      <c r="C22" s="135"/>
      <c r="D22" s="133"/>
      <c r="E22" s="133"/>
      <c r="F22" s="133"/>
      <c r="G22" s="133"/>
      <c r="H22" s="133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5" t="s">
        <v>198</v>
      </c>
      <c r="B23" s="157" t="s">
        <v>154</v>
      </c>
      <c r="C23" s="168" t="s">
        <v>173</v>
      </c>
      <c r="D23" s="169"/>
      <c r="E23" s="170" t="s">
        <v>174</v>
      </c>
      <c r="F23" s="171"/>
      <c r="G23" s="157" t="s">
        <v>155</v>
      </c>
      <c r="H23" s="157"/>
      <c r="I23" s="157" t="s">
        <v>156</v>
      </c>
      <c r="J23" s="157"/>
      <c r="K23" s="157"/>
      <c r="L23" s="157"/>
      <c r="M23" s="157" t="s">
        <v>157</v>
      </c>
      <c r="N23" s="157"/>
      <c r="O23" s="157"/>
      <c r="P23" s="236" t="s">
        <v>167</v>
      </c>
      <c r="Q23" s="157"/>
      <c r="R23" s="157"/>
      <c r="S23" s="157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22"/>
      <c r="C24" s="164" t="s">
        <v>171</v>
      </c>
      <c r="D24" s="165"/>
      <c r="E24" s="166" t="s">
        <v>172</v>
      </c>
      <c r="F24" s="167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238"/>
      <c r="U24" s="1"/>
      <c r="V24" s="1"/>
      <c r="W24" s="1"/>
      <c r="X24" s="1"/>
      <c r="Y24" s="151" t="s">
        <v>168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45" t="s">
        <v>227</v>
      </c>
      <c r="C25" s="113" t="s">
        <v>240</v>
      </c>
      <c r="D25" s="114"/>
      <c r="E25" s="115" t="s">
        <v>241</v>
      </c>
      <c r="F25" s="116"/>
      <c r="G25" s="93">
        <v>5</v>
      </c>
      <c r="H25" s="89"/>
      <c r="I25" s="87" t="s">
        <v>229</v>
      </c>
      <c r="J25" s="88"/>
      <c r="K25" s="88"/>
      <c r="L25" s="89"/>
      <c r="M25" s="93">
        <v>512372365</v>
      </c>
      <c r="N25" s="88"/>
      <c r="O25" s="89"/>
      <c r="P25" s="93">
        <v>142</v>
      </c>
      <c r="Q25" s="88"/>
      <c r="R25" s="88"/>
      <c r="S25" s="88"/>
      <c r="T25" s="94"/>
      <c r="U25" s="1"/>
      <c r="V25" s="1"/>
      <c r="W25" s="1"/>
      <c r="X25" s="1"/>
      <c r="Y25" s="96">
        <v>8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05" t="s">
        <v>228</v>
      </c>
      <c r="D26" s="106"/>
      <c r="E26" s="107" t="s">
        <v>230</v>
      </c>
      <c r="F26" s="108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242</v>
      </c>
      <c r="D27" s="114"/>
      <c r="E27" s="115" t="s">
        <v>243</v>
      </c>
      <c r="F27" s="116"/>
      <c r="G27" s="93">
        <v>5</v>
      </c>
      <c r="H27" s="89"/>
      <c r="I27" s="87" t="s">
        <v>229</v>
      </c>
      <c r="J27" s="88"/>
      <c r="K27" s="88"/>
      <c r="L27" s="89"/>
      <c r="M27" s="93">
        <v>512372373</v>
      </c>
      <c r="N27" s="88"/>
      <c r="O27" s="89"/>
      <c r="P27" s="93">
        <v>152</v>
      </c>
      <c r="Q27" s="88"/>
      <c r="R27" s="88"/>
      <c r="S27" s="88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05" t="s">
        <v>231</v>
      </c>
      <c r="D28" s="106"/>
      <c r="E28" s="107" t="s">
        <v>232</v>
      </c>
      <c r="F28" s="108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256</v>
      </c>
      <c r="D29" s="114"/>
      <c r="E29" s="115" t="s">
        <v>257</v>
      </c>
      <c r="F29" s="116"/>
      <c r="G29" s="93">
        <v>5</v>
      </c>
      <c r="H29" s="89"/>
      <c r="I29" s="87" t="s">
        <v>268</v>
      </c>
      <c r="J29" s="88"/>
      <c r="K29" s="88"/>
      <c r="L29" s="89"/>
      <c r="M29" s="93">
        <v>516913712</v>
      </c>
      <c r="N29" s="88"/>
      <c r="O29" s="89"/>
      <c r="P29" s="93">
        <v>152</v>
      </c>
      <c r="Q29" s="88"/>
      <c r="R29" s="88"/>
      <c r="S29" s="88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05" t="s">
        <v>254</v>
      </c>
      <c r="D30" s="106"/>
      <c r="E30" s="107" t="s">
        <v>255</v>
      </c>
      <c r="F30" s="108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272</v>
      </c>
      <c r="D31" s="114"/>
      <c r="E31" s="115" t="s">
        <v>273</v>
      </c>
      <c r="F31" s="116"/>
      <c r="G31" s="93">
        <v>5</v>
      </c>
      <c r="H31" s="89"/>
      <c r="I31" s="87" t="s">
        <v>268</v>
      </c>
      <c r="J31" s="88"/>
      <c r="K31" s="88"/>
      <c r="L31" s="89"/>
      <c r="M31" s="93">
        <v>516950384</v>
      </c>
      <c r="N31" s="88"/>
      <c r="O31" s="89"/>
      <c r="P31" s="93">
        <v>147</v>
      </c>
      <c r="Q31" s="88"/>
      <c r="R31" s="88"/>
      <c r="S31" s="88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05" t="s">
        <v>270</v>
      </c>
      <c r="D32" s="106"/>
      <c r="E32" s="107" t="s">
        <v>271</v>
      </c>
      <c r="F32" s="108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5"/>
      <c r="U32" s="1"/>
      <c r="V32" s="1"/>
      <c r="W32" s="1"/>
      <c r="X32" s="1"/>
      <c r="Y32" s="151" t="s">
        <v>197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276</v>
      </c>
      <c r="D33" s="114"/>
      <c r="E33" s="115" t="s">
        <v>277</v>
      </c>
      <c r="F33" s="116"/>
      <c r="G33" s="93">
        <v>4</v>
      </c>
      <c r="H33" s="89"/>
      <c r="I33" s="87" t="s">
        <v>269</v>
      </c>
      <c r="J33" s="88"/>
      <c r="K33" s="88"/>
      <c r="L33" s="89"/>
      <c r="M33" s="93">
        <v>516985762</v>
      </c>
      <c r="N33" s="88"/>
      <c r="O33" s="89"/>
      <c r="P33" s="93">
        <v>154</v>
      </c>
      <c r="Q33" s="88"/>
      <c r="R33" s="88"/>
      <c r="S33" s="88"/>
      <c r="T33" s="94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05" t="s">
        <v>274</v>
      </c>
      <c r="D34" s="106"/>
      <c r="E34" s="107" t="s">
        <v>275</v>
      </c>
      <c r="F34" s="108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5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246</v>
      </c>
      <c r="D35" s="114"/>
      <c r="E35" s="115" t="s">
        <v>247</v>
      </c>
      <c r="F35" s="116"/>
      <c r="G35" s="93">
        <v>3</v>
      </c>
      <c r="H35" s="89"/>
      <c r="I35" s="87" t="s">
        <v>226</v>
      </c>
      <c r="J35" s="88"/>
      <c r="K35" s="88"/>
      <c r="L35" s="89"/>
      <c r="M35" s="93">
        <v>515534797</v>
      </c>
      <c r="N35" s="88"/>
      <c r="O35" s="89"/>
      <c r="P35" s="93">
        <v>129</v>
      </c>
      <c r="Q35" s="88"/>
      <c r="R35" s="88"/>
      <c r="S35" s="88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05" t="s">
        <v>244</v>
      </c>
      <c r="D36" s="106"/>
      <c r="E36" s="107" t="s">
        <v>245</v>
      </c>
      <c r="F36" s="108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250</v>
      </c>
      <c r="D37" s="114"/>
      <c r="E37" s="115" t="s">
        <v>251</v>
      </c>
      <c r="F37" s="116"/>
      <c r="G37" s="93">
        <v>2</v>
      </c>
      <c r="H37" s="89"/>
      <c r="I37" s="87" t="s">
        <v>252</v>
      </c>
      <c r="J37" s="88"/>
      <c r="K37" s="88"/>
      <c r="L37" s="89"/>
      <c r="M37" s="93">
        <v>515596567</v>
      </c>
      <c r="N37" s="88"/>
      <c r="O37" s="89"/>
      <c r="P37" s="93">
        <v>120</v>
      </c>
      <c r="Q37" s="88"/>
      <c r="R37" s="88"/>
      <c r="S37" s="88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thickBot="1">
      <c r="A38" s="110"/>
      <c r="B38" s="112"/>
      <c r="C38" s="117" t="s">
        <v>248</v>
      </c>
      <c r="D38" s="118"/>
      <c r="E38" s="119" t="s">
        <v>249</v>
      </c>
      <c r="F38" s="120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9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260</v>
      </c>
      <c r="D39" s="114"/>
      <c r="E39" s="115" t="s">
        <v>261</v>
      </c>
      <c r="F39" s="116"/>
      <c r="G39" s="93">
        <v>2</v>
      </c>
      <c r="H39" s="89"/>
      <c r="I39" s="87" t="s">
        <v>262</v>
      </c>
      <c r="J39" s="88"/>
      <c r="K39" s="88"/>
      <c r="L39" s="89"/>
      <c r="M39" s="93">
        <v>515959433</v>
      </c>
      <c r="N39" s="88"/>
      <c r="O39" s="89"/>
      <c r="P39" s="93">
        <v>134</v>
      </c>
      <c r="Q39" s="88"/>
      <c r="R39" s="88"/>
      <c r="S39" s="88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05" t="s">
        <v>258</v>
      </c>
      <c r="D40" s="106"/>
      <c r="E40" s="107" t="s">
        <v>259</v>
      </c>
      <c r="F40" s="108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265</v>
      </c>
      <c r="D41" s="114"/>
      <c r="E41" s="115" t="s">
        <v>266</v>
      </c>
      <c r="F41" s="116"/>
      <c r="G41" s="93">
        <v>1</v>
      </c>
      <c r="H41" s="89"/>
      <c r="I41" s="87" t="s">
        <v>267</v>
      </c>
      <c r="J41" s="88"/>
      <c r="K41" s="88"/>
      <c r="L41" s="89"/>
      <c r="M41" s="93">
        <v>516980875</v>
      </c>
      <c r="N41" s="88"/>
      <c r="O41" s="89"/>
      <c r="P41" s="93">
        <v>120</v>
      </c>
      <c r="Q41" s="88"/>
      <c r="R41" s="88"/>
      <c r="S41" s="88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05" t="s">
        <v>263</v>
      </c>
      <c r="D42" s="106"/>
      <c r="E42" s="107" t="s">
        <v>264</v>
      </c>
      <c r="F42" s="108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/>
      <c r="D43" s="114"/>
      <c r="E43" s="115"/>
      <c r="F43" s="116"/>
      <c r="G43" s="93"/>
      <c r="H43" s="89"/>
      <c r="I43" s="87"/>
      <c r="J43" s="88"/>
      <c r="K43" s="88"/>
      <c r="L43" s="89"/>
      <c r="M43" s="93"/>
      <c r="N43" s="88"/>
      <c r="O43" s="89"/>
      <c r="P43" s="93"/>
      <c r="Q43" s="88"/>
      <c r="R43" s="88"/>
      <c r="S43" s="88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05"/>
      <c r="D44" s="106"/>
      <c r="E44" s="107"/>
      <c r="F44" s="108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/>
      <c r="D45" s="114"/>
      <c r="E45" s="115"/>
      <c r="F45" s="116"/>
      <c r="G45" s="93"/>
      <c r="H45" s="89"/>
      <c r="I45" s="87"/>
      <c r="J45" s="88"/>
      <c r="K45" s="88"/>
      <c r="L45" s="89"/>
      <c r="M45" s="93"/>
      <c r="N45" s="88"/>
      <c r="O45" s="89"/>
      <c r="P45" s="93"/>
      <c r="Q45" s="88"/>
      <c r="R45" s="88"/>
      <c r="S45" s="88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05"/>
      <c r="D46" s="106"/>
      <c r="E46" s="107"/>
      <c r="F46" s="108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/>
      <c r="D47" s="114"/>
      <c r="E47" s="115"/>
      <c r="F47" s="116"/>
      <c r="G47" s="93"/>
      <c r="H47" s="89"/>
      <c r="I47" s="87"/>
      <c r="J47" s="88"/>
      <c r="K47" s="88"/>
      <c r="L47" s="89"/>
      <c r="M47" s="93"/>
      <c r="N47" s="88"/>
      <c r="O47" s="89"/>
      <c r="P47" s="93"/>
      <c r="Q47" s="88"/>
      <c r="R47" s="88"/>
      <c r="S47" s="88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17"/>
      <c r="D48" s="118"/>
      <c r="E48" s="119"/>
      <c r="F48" s="120"/>
      <c r="G48" s="102"/>
      <c r="H48" s="104"/>
      <c r="I48" s="102"/>
      <c r="J48" s="103"/>
      <c r="K48" s="103"/>
      <c r="L48" s="104"/>
      <c r="M48" s="102"/>
      <c r="N48" s="103"/>
      <c r="O48" s="104"/>
      <c r="P48" s="102"/>
      <c r="Q48" s="103"/>
      <c r="R48" s="103"/>
      <c r="S48" s="103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1">
        <v>13</v>
      </c>
      <c r="B49" s="202"/>
      <c r="C49" s="204"/>
      <c r="D49" s="205"/>
      <c r="E49" s="205"/>
      <c r="F49" s="206"/>
      <c r="G49" s="193"/>
      <c r="H49" s="194"/>
      <c r="I49" s="193"/>
      <c r="J49" s="197"/>
      <c r="K49" s="197"/>
      <c r="L49" s="194"/>
      <c r="M49" s="193"/>
      <c r="N49" s="197"/>
      <c r="O49" s="194"/>
      <c r="P49" s="193"/>
      <c r="Q49" s="197"/>
      <c r="R49" s="197"/>
      <c r="S49" s="197"/>
      <c r="T49" s="1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1"/>
      <c r="B50" s="203"/>
      <c r="C50" s="207"/>
      <c r="D50" s="208"/>
      <c r="E50" s="208"/>
      <c r="F50" s="209"/>
      <c r="G50" s="195"/>
      <c r="H50" s="196"/>
      <c r="I50" s="195"/>
      <c r="J50" s="198"/>
      <c r="K50" s="198"/>
      <c r="L50" s="196"/>
      <c r="M50" s="195"/>
      <c r="N50" s="198"/>
      <c r="O50" s="196"/>
      <c r="P50" s="195"/>
      <c r="Q50" s="198"/>
      <c r="R50" s="198"/>
      <c r="S50" s="198"/>
      <c r="T50" s="2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1">
        <v>14</v>
      </c>
      <c r="B51" s="202"/>
      <c r="C51" s="204"/>
      <c r="D51" s="205"/>
      <c r="E51" s="205"/>
      <c r="F51" s="206"/>
      <c r="G51" s="193"/>
      <c r="H51" s="194"/>
      <c r="I51" s="193"/>
      <c r="J51" s="197"/>
      <c r="K51" s="197"/>
      <c r="L51" s="194"/>
      <c r="M51" s="193"/>
      <c r="N51" s="197"/>
      <c r="O51" s="194"/>
      <c r="P51" s="193"/>
      <c r="Q51" s="197"/>
      <c r="R51" s="197"/>
      <c r="S51" s="197"/>
      <c r="T51" s="1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3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8" t="s">
        <v>170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22"/>
      <c r="V54" s="252" t="s">
        <v>188</v>
      </c>
      <c r="W54" s="253"/>
      <c r="X54" s="253"/>
      <c r="Y54" s="253"/>
      <c r="Z54" s="253"/>
      <c r="AA54" s="253"/>
      <c r="AB54" s="253"/>
      <c r="AC54" s="253"/>
      <c r="AD54" s="253"/>
      <c r="AE54" s="253"/>
      <c r="AF54" s="254"/>
      <c r="AG54" s="255"/>
      <c r="AH54" s="255"/>
      <c r="AI54" s="255"/>
      <c r="AJ54" s="25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1" t="s">
        <v>253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3"/>
      <c r="U55" s="22"/>
      <c r="V55" s="249">
        <f>LEN(A55)</f>
        <v>57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V54:AF54"/>
    <mergeCell ref="AG54:AJ54"/>
    <mergeCell ref="AL7:AR7"/>
    <mergeCell ref="P8:AJ8"/>
    <mergeCell ref="AK8:AN8"/>
    <mergeCell ref="AP8:AS8"/>
    <mergeCell ref="W7:AJ7"/>
    <mergeCell ref="R11:U11"/>
    <mergeCell ref="W11:AJ11"/>
    <mergeCell ref="P35:T36"/>
    <mergeCell ref="P37:T38"/>
    <mergeCell ref="AL13:AR13"/>
    <mergeCell ref="P14:AJ14"/>
    <mergeCell ref="AK14:AN14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P33:T34"/>
    <mergeCell ref="C6:D6"/>
    <mergeCell ref="E6:F6"/>
    <mergeCell ref="C7:D7"/>
    <mergeCell ref="E7:F7"/>
    <mergeCell ref="C8:D8"/>
    <mergeCell ref="E8:F8"/>
    <mergeCell ref="C9:D9"/>
    <mergeCell ref="P25:T26"/>
    <mergeCell ref="AE3:AS3"/>
    <mergeCell ref="B25:B26"/>
    <mergeCell ref="A25:A26"/>
    <mergeCell ref="AP10:AS10"/>
    <mergeCell ref="W9:AJ9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M49:O50"/>
    <mergeCell ref="P49:T50"/>
    <mergeCell ref="A49:A50"/>
    <mergeCell ref="B49:B50"/>
    <mergeCell ref="C49:D49"/>
    <mergeCell ref="E49:F49"/>
    <mergeCell ref="C50:D50"/>
    <mergeCell ref="E50:F50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C46:D46"/>
    <mergeCell ref="E46:F46"/>
    <mergeCell ref="AE5:AS5"/>
    <mergeCell ref="P2:AD2"/>
    <mergeCell ref="P3:AD3"/>
    <mergeCell ref="AE2:AS2"/>
    <mergeCell ref="G45:H46"/>
    <mergeCell ref="I45:L46"/>
    <mergeCell ref="M45:O46"/>
    <mergeCell ref="P45:T46"/>
    <mergeCell ref="AK12:AN12"/>
    <mergeCell ref="AP12:AS12"/>
    <mergeCell ref="P6:AJ6"/>
    <mergeCell ref="P27:T28"/>
    <mergeCell ref="P29:T30"/>
    <mergeCell ref="W13:AJ13"/>
    <mergeCell ref="AL9:AR9"/>
    <mergeCell ref="P10:AJ10"/>
    <mergeCell ref="AK10:AN10"/>
    <mergeCell ref="AK6:AS6"/>
    <mergeCell ref="AP14:AS14"/>
    <mergeCell ref="R13:U13"/>
    <mergeCell ref="P12:AJ12"/>
    <mergeCell ref="P31:T32"/>
    <mergeCell ref="P39:T40"/>
    <mergeCell ref="P41:T42"/>
    <mergeCell ref="E9:F9"/>
    <mergeCell ref="C10:D10"/>
    <mergeCell ref="E10:F10"/>
    <mergeCell ref="C11:D11"/>
    <mergeCell ref="E11:F11"/>
    <mergeCell ref="C12:D12"/>
    <mergeCell ref="E12:F12"/>
    <mergeCell ref="E34:F34"/>
    <mergeCell ref="C35:D35"/>
    <mergeCell ref="E35:F35"/>
    <mergeCell ref="C13:D13"/>
    <mergeCell ref="C15:D15"/>
    <mergeCell ref="E15:F15"/>
    <mergeCell ref="C16:D16"/>
    <mergeCell ref="C17:O18"/>
    <mergeCell ref="C23:D23"/>
    <mergeCell ref="E23:F23"/>
    <mergeCell ref="G27:H28"/>
    <mergeCell ref="I23:L24"/>
    <mergeCell ref="M23:O24"/>
    <mergeCell ref="E13:F13"/>
    <mergeCell ref="G33:H34"/>
    <mergeCell ref="A54:T54"/>
    <mergeCell ref="A55:T55"/>
    <mergeCell ref="C24:D24"/>
    <mergeCell ref="E24:F24"/>
    <mergeCell ref="C25:D25"/>
    <mergeCell ref="E25:F25"/>
    <mergeCell ref="C26:D26"/>
    <mergeCell ref="E26:F26"/>
    <mergeCell ref="C28:D28"/>
    <mergeCell ref="E28:F28"/>
    <mergeCell ref="E32:F32"/>
    <mergeCell ref="E33:F33"/>
    <mergeCell ref="C31:D31"/>
    <mergeCell ref="E31:F31"/>
    <mergeCell ref="C32:D32"/>
    <mergeCell ref="C33:D33"/>
    <mergeCell ref="G25:H26"/>
    <mergeCell ref="I25:L26"/>
    <mergeCell ref="M27:O28"/>
    <mergeCell ref="M25:O26"/>
    <mergeCell ref="A45:A46"/>
    <mergeCell ref="B45:B46"/>
    <mergeCell ref="C45:D45"/>
    <mergeCell ref="E45:F45"/>
    <mergeCell ref="A27:A28"/>
    <mergeCell ref="B27:B28"/>
    <mergeCell ref="E14:F14"/>
    <mergeCell ref="R15:U15"/>
    <mergeCell ref="E30:F30"/>
    <mergeCell ref="Y24:AG24"/>
    <mergeCell ref="A29:A30"/>
    <mergeCell ref="B29:B30"/>
    <mergeCell ref="C29:D29"/>
    <mergeCell ref="E29:F29"/>
    <mergeCell ref="E16:F16"/>
    <mergeCell ref="C14:D14"/>
    <mergeCell ref="A15:B16"/>
    <mergeCell ref="A23:A24"/>
    <mergeCell ref="G23:H24"/>
    <mergeCell ref="B23:B24"/>
    <mergeCell ref="P15:Q15"/>
    <mergeCell ref="I27:L28"/>
    <mergeCell ref="C27:D27"/>
    <mergeCell ref="E27:F27"/>
    <mergeCell ref="J4:O4"/>
    <mergeCell ref="J5:O5"/>
    <mergeCell ref="M6:O6"/>
    <mergeCell ref="M7:O8"/>
    <mergeCell ref="P4:AS4"/>
    <mergeCell ref="P5:AD5"/>
    <mergeCell ref="C4:I4"/>
    <mergeCell ref="C5:I5"/>
    <mergeCell ref="R9:U9"/>
    <mergeCell ref="A9:B10"/>
    <mergeCell ref="A6:B8"/>
    <mergeCell ref="A21:B22"/>
    <mergeCell ref="A4:B4"/>
    <mergeCell ref="A5:B5"/>
    <mergeCell ref="C19:O20"/>
    <mergeCell ref="J7:L8"/>
    <mergeCell ref="J9:L10"/>
    <mergeCell ref="M9:O10"/>
    <mergeCell ref="G15:O16"/>
    <mergeCell ref="J11:L12"/>
    <mergeCell ref="M11:O12"/>
    <mergeCell ref="A17:B18"/>
    <mergeCell ref="A19:B20"/>
    <mergeCell ref="A11:B12"/>
    <mergeCell ref="A13:B14"/>
    <mergeCell ref="G6:I6"/>
    <mergeCell ref="G7:I8"/>
    <mergeCell ref="G9:I10"/>
    <mergeCell ref="G21:H22"/>
    <mergeCell ref="G11:I12"/>
    <mergeCell ref="G13:O14"/>
    <mergeCell ref="C21:D22"/>
    <mergeCell ref="E21:F22"/>
    <mergeCell ref="I33:L34"/>
    <mergeCell ref="M33:O34"/>
    <mergeCell ref="A31:A32"/>
    <mergeCell ref="B31:B32"/>
    <mergeCell ref="G31:H32"/>
    <mergeCell ref="G29:H30"/>
    <mergeCell ref="A35:A36"/>
    <mergeCell ref="B35:B36"/>
    <mergeCell ref="G35:H36"/>
    <mergeCell ref="I35:L36"/>
    <mergeCell ref="M35:O36"/>
    <mergeCell ref="A33:A34"/>
    <mergeCell ref="B33:B34"/>
    <mergeCell ref="C36:D36"/>
    <mergeCell ref="E36:F36"/>
    <mergeCell ref="C34:D34"/>
    <mergeCell ref="I29:L30"/>
    <mergeCell ref="M29:O30"/>
    <mergeCell ref="C30:D30"/>
    <mergeCell ref="G37:H38"/>
    <mergeCell ref="I37:L38"/>
    <mergeCell ref="C38:D38"/>
    <mergeCell ref="E38:F38"/>
    <mergeCell ref="C37:D37"/>
    <mergeCell ref="E37:F37"/>
    <mergeCell ref="A39:A40"/>
    <mergeCell ref="B39:B40"/>
    <mergeCell ref="G39:H40"/>
    <mergeCell ref="I39:L40"/>
    <mergeCell ref="C40:D40"/>
    <mergeCell ref="E40:F40"/>
    <mergeCell ref="C39:D39"/>
    <mergeCell ref="E39:F39"/>
    <mergeCell ref="E41:F41"/>
    <mergeCell ref="C42:D42"/>
    <mergeCell ref="E42:F42"/>
    <mergeCell ref="A43:A44"/>
    <mergeCell ref="B43:B44"/>
    <mergeCell ref="C43:D43"/>
    <mergeCell ref="E43:F43"/>
    <mergeCell ref="A37:A38"/>
    <mergeCell ref="B37:B38"/>
    <mergeCell ref="A1:AS1"/>
    <mergeCell ref="J3:O3"/>
    <mergeCell ref="J2:O2"/>
    <mergeCell ref="P7:Q7"/>
    <mergeCell ref="P9:Q9"/>
    <mergeCell ref="P11:Q11"/>
    <mergeCell ref="J6:L6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43:H44"/>
    <mergeCell ref="C44:D44"/>
    <mergeCell ref="E44:F44"/>
    <mergeCell ref="A41:A42"/>
    <mergeCell ref="B41:B42"/>
    <mergeCell ref="G41:H42"/>
    <mergeCell ref="C41:D4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20" yWindow="49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5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山中　未理杏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袖ヶ浦市立蔵波小学校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512372365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平畠　ひまり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512372373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石川　舞和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袖ケ浦市立根形小学校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516913712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笹田　胡羽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袖ケ浦市立根形小学校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516950384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平野　涼風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木更津市立中郷小学校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516985762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小池　莉央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袖ヶ浦市立奈良輪小学校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515534797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大川　綺菜</v>
      </c>
      <c r="D37" s="274"/>
      <c r="E37" s="274"/>
      <c r="F37" s="274"/>
      <c r="G37" s="261">
        <f>IF(入力!G37="","",入力!G37)</f>
        <v>2</v>
      </c>
      <c r="H37" s="261" t="str">
        <f>IF(入力!H37="","",入力!H37)</f>
        <v/>
      </c>
      <c r="I37" s="261" t="str">
        <f>IF(入力!I37="","",入力!I37)</f>
        <v>市原市立有秋南小学校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515596567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高坂　夏乃</v>
      </c>
      <c r="D39" s="274"/>
      <c r="E39" s="274"/>
      <c r="F39" s="274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袖ケ浦市立中川小学校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515959433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飯田　栞帆</v>
      </c>
      <c r="D41" s="274"/>
      <c r="E41" s="274"/>
      <c r="F41" s="274"/>
      <c r="G41" s="261">
        <f>IF(入力!G41="","",入力!G41)</f>
        <v>1</v>
      </c>
      <c r="H41" s="261" t="str">
        <f>IF(入力!H41="","",入力!H41)</f>
        <v/>
      </c>
      <c r="I41" s="261" t="str">
        <f>IF(入力!I41="","",入力!I41)</f>
        <v>袖ケ浦市立昭和小学校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516980875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3:A44"/>
    <mergeCell ref="B43:B44"/>
    <mergeCell ref="A1:O1"/>
    <mergeCell ref="A49:O50"/>
    <mergeCell ref="C6:F8"/>
    <mergeCell ref="G6:I6"/>
    <mergeCell ref="G7:I8"/>
    <mergeCell ref="G9:I10"/>
    <mergeCell ref="C9:F10"/>
    <mergeCell ref="C11:F12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5:L36"/>
    <mergeCell ref="M35:O36"/>
    <mergeCell ref="I39:L40"/>
    <mergeCell ref="M39:O40"/>
    <mergeCell ref="I37:L38"/>
    <mergeCell ref="M37:O38"/>
    <mergeCell ref="A35:A36"/>
    <mergeCell ref="B35:B36"/>
    <mergeCell ref="C35:F36"/>
    <mergeCell ref="G35:H3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I31:L32"/>
    <mergeCell ref="M31:O32"/>
    <mergeCell ref="A29:A30"/>
    <mergeCell ref="B29:B30"/>
    <mergeCell ref="C29:F30"/>
    <mergeCell ref="G29:H30"/>
    <mergeCell ref="I23:L24"/>
    <mergeCell ref="M23:O24"/>
    <mergeCell ref="C25:F26"/>
    <mergeCell ref="G25:H26"/>
    <mergeCell ref="A25:A26"/>
    <mergeCell ref="B25:B26"/>
    <mergeCell ref="I29:L30"/>
    <mergeCell ref="M29:O30"/>
    <mergeCell ref="I27:L28"/>
    <mergeCell ref="M27:O28"/>
    <mergeCell ref="A27:A28"/>
    <mergeCell ref="B27:B28"/>
    <mergeCell ref="C27:F28"/>
    <mergeCell ref="G27:H28"/>
    <mergeCell ref="I25:L26"/>
    <mergeCell ref="M25:O26"/>
    <mergeCell ref="B23:B24"/>
    <mergeCell ref="F15:F16"/>
    <mergeCell ref="C15:E16"/>
    <mergeCell ref="G23:H24"/>
    <mergeCell ref="A23:A24"/>
    <mergeCell ref="C13:F14"/>
    <mergeCell ref="G15:O16"/>
    <mergeCell ref="A21:B22"/>
    <mergeCell ref="M9:O10"/>
    <mergeCell ref="J11:L12"/>
    <mergeCell ref="M11:O12"/>
    <mergeCell ref="A17:B18"/>
    <mergeCell ref="A19:B20"/>
    <mergeCell ref="A13:B14"/>
    <mergeCell ref="A15:B16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2:O3"/>
    <mergeCell ref="C4:I5"/>
    <mergeCell ref="J5:O5"/>
    <mergeCell ref="M6:O6"/>
    <mergeCell ref="M7:O8"/>
    <mergeCell ref="J9:L10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0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0"/>
      <c r="AW1" s="280"/>
      <c r="AX1" s="4" t="s">
        <v>28</v>
      </c>
      <c r="AY1" s="5"/>
      <c r="AZ1" s="280"/>
      <c r="BA1" s="280"/>
      <c r="BB1" s="4" t="s">
        <v>29</v>
      </c>
      <c r="BC1" s="5"/>
      <c r="BD1" s="280"/>
      <c r="BE1" s="2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1" t="s">
        <v>65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08" t="s">
        <v>32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1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11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14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17" t="s">
        <v>37</v>
      </c>
      <c r="D16" s="294"/>
      <c r="E16" s="294"/>
      <c r="F16" s="294"/>
      <c r="G16" s="295"/>
      <c r="H16" s="336" t="s">
        <v>66</v>
      </c>
      <c r="I16" s="337"/>
      <c r="J16" s="337"/>
      <c r="K16" s="294" t="str">
        <f>IF(入力!C2="","",入力!C2)</f>
        <v>ショウワキッズ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284" t="s">
        <v>38</v>
      </c>
      <c r="AK16" s="285"/>
      <c r="AL16" s="285"/>
      <c r="AM16" s="286"/>
      <c r="AN16" s="330" t="str">
        <f>IF(入力!P3="","",入力!P3)</f>
        <v>袖ヶ浦市</v>
      </c>
      <c r="AO16" s="331"/>
      <c r="AP16" s="331"/>
      <c r="AQ16" s="331"/>
      <c r="AR16" s="331"/>
      <c r="AS16" s="331"/>
      <c r="AT16" s="285" t="s">
        <v>68</v>
      </c>
      <c r="AU16" s="286"/>
      <c r="AV16" s="293" t="s">
        <v>39</v>
      </c>
      <c r="AW16" s="294"/>
      <c r="AX16" s="294"/>
      <c r="AY16" s="295"/>
      <c r="AZ16" s="302" t="str">
        <f>IF(入力!P5="","",入力!P5)</f>
        <v>内房線</v>
      </c>
      <c r="BA16" s="303"/>
      <c r="BB16" s="303"/>
      <c r="BC16" s="303"/>
      <c r="BD16" s="303"/>
      <c r="BE16" s="303"/>
      <c r="BF16" s="320" t="s">
        <v>40</v>
      </c>
    </row>
    <row r="17" spans="3:58" ht="4.5" customHeight="1">
      <c r="C17" s="318"/>
      <c r="D17" s="297"/>
      <c r="E17" s="297"/>
      <c r="F17" s="297"/>
      <c r="G17" s="298"/>
      <c r="H17" s="326" t="str">
        <f>IF(入力!C3="","",入力!C3)</f>
        <v>昭和ＫＩＤＳ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7">
        <f>IF(入力!C4="","",入力!C4)</f>
        <v>432542363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287"/>
      <c r="AK17" s="288"/>
      <c r="AL17" s="288"/>
      <c r="AM17" s="289"/>
      <c r="AN17" s="332"/>
      <c r="AO17" s="333"/>
      <c r="AP17" s="333"/>
      <c r="AQ17" s="333"/>
      <c r="AR17" s="333"/>
      <c r="AS17" s="333"/>
      <c r="AT17" s="288"/>
      <c r="AU17" s="289"/>
      <c r="AV17" s="296"/>
      <c r="AW17" s="297"/>
      <c r="AX17" s="297"/>
      <c r="AY17" s="298"/>
      <c r="AZ17" s="304"/>
      <c r="BA17" s="305"/>
      <c r="BB17" s="305"/>
      <c r="BC17" s="305"/>
      <c r="BD17" s="305"/>
      <c r="BE17" s="305"/>
      <c r="BF17" s="321"/>
    </row>
    <row r="18" spans="3:58" ht="16.5" customHeight="1">
      <c r="C18" s="319"/>
      <c r="D18" s="300"/>
      <c r="E18" s="300"/>
      <c r="F18" s="300"/>
      <c r="G18" s="301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290"/>
      <c r="AK18" s="291"/>
      <c r="AL18" s="291"/>
      <c r="AM18" s="292"/>
      <c r="AN18" s="334"/>
      <c r="AO18" s="335"/>
      <c r="AP18" s="335"/>
      <c r="AQ18" s="335"/>
      <c r="AR18" s="335"/>
      <c r="AS18" s="335"/>
      <c r="AT18" s="291"/>
      <c r="AU18" s="292"/>
      <c r="AV18" s="299"/>
      <c r="AW18" s="300"/>
      <c r="AX18" s="300"/>
      <c r="AY18" s="301"/>
      <c r="AZ18" s="306" t="str">
        <f>IF(入力!AE5="","",入力!AE5)</f>
        <v>袖ケ浦</v>
      </c>
      <c r="BA18" s="307"/>
      <c r="BB18" s="307"/>
      <c r="BC18" s="307"/>
      <c r="BD18" s="307"/>
      <c r="BE18" s="307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3"/>
    </row>
    <row r="20" spans="3:58" ht="15" customHeight="1">
      <c r="C20" s="363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338" t="str">
        <f>IF(入力!J7="","",入力!J7)</f>
        <v/>
      </c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>
        <f>IF(入力!J9="","",入力!J9)</f>
        <v>18463</v>
      </c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>
        <f>IF(入力!J11="","",入力!J11)</f>
        <v>27464</v>
      </c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9"/>
    </row>
    <row r="21" spans="3:58" ht="15" customHeight="1">
      <c r="C21" s="363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338" t="str">
        <f>IF(入力!M7="","",入力!M7)</f>
        <v/>
      </c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>
        <f>IF(入力!M9="","",入力!M9)</f>
        <v>334451</v>
      </c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 t="str">
        <f>IF(入力!M11="","",入力!M11)</f>
        <v/>
      </c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9"/>
    </row>
    <row r="22" spans="3:58" ht="12" customHeight="1">
      <c r="C22" s="375" t="s">
        <v>71</v>
      </c>
      <c r="D22" s="376"/>
      <c r="E22" s="376"/>
      <c r="F22" s="376"/>
      <c r="G22" s="377"/>
      <c r="H22" s="364" t="str">
        <f>IF(入力!C7="","",入力!C7&amp;"　"&amp;入力!E7)</f>
        <v>ヤマシタ　フジエ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0" t="s">
        <v>45</v>
      </c>
      <c r="S22" s="341"/>
      <c r="T22" s="365">
        <f>IF(入力!AT7="","",入力!AT7)</f>
        <v>71</v>
      </c>
      <c r="U22" s="366"/>
      <c r="V22" s="367"/>
      <c r="W22" s="340" t="s">
        <v>46</v>
      </c>
      <c r="X22" s="340"/>
      <c r="Y22" s="340"/>
      <c r="Z22" s="14" t="s">
        <v>72</v>
      </c>
      <c r="AA22" s="15"/>
      <c r="AB22" s="341" t="str">
        <f>IF(入力!R7="","",入力!R7)</f>
        <v>299</v>
      </c>
      <c r="AC22" s="341"/>
      <c r="AD22" s="341"/>
      <c r="AE22" s="341"/>
      <c r="AF22" s="16" t="s">
        <v>73</v>
      </c>
      <c r="AG22" s="341" t="str">
        <f>IF(入力!W7="","",入力!W7)</f>
        <v>0261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0" t="s">
        <v>47</v>
      </c>
      <c r="AV22" s="341"/>
      <c r="AW22" s="341"/>
      <c r="AX22" s="17" t="s">
        <v>74</v>
      </c>
      <c r="AY22" s="341" t="str">
        <f>IF(入力!AL7="","",入力!AL7)</f>
        <v>0438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19" t="s">
        <v>48</v>
      </c>
      <c r="D23" s="300"/>
      <c r="E23" s="300"/>
      <c r="F23" s="300"/>
      <c r="G23" s="301"/>
      <c r="H23" s="349" t="str">
        <f>IF(入力!C8="","",入力!C8&amp;"　"&amp;入力!E8)</f>
        <v>山下　ふじ恵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368"/>
      <c r="U23" s="369"/>
      <c r="V23" s="370"/>
      <c r="W23" s="291"/>
      <c r="X23" s="291"/>
      <c r="Y23" s="291"/>
      <c r="Z23" s="328" t="str">
        <f>IF(入力!P8="","",入力!P8)</f>
        <v>千葉県袖ヶ浦市福王台２－２２－２６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1"/>
      <c r="AU23" s="300"/>
      <c r="AV23" s="300"/>
      <c r="AW23" s="300"/>
      <c r="AX23" s="299" t="str">
        <f>IF(入力!AK8="","",入力!AK8)</f>
        <v>83</v>
      </c>
      <c r="AY23" s="300"/>
      <c r="AZ23" s="300"/>
      <c r="BA23" s="300"/>
      <c r="BB23" s="19" t="s">
        <v>76</v>
      </c>
      <c r="BC23" s="300" t="str">
        <f>IF(入力!AP8="","",入力!AP8)</f>
        <v>6711</v>
      </c>
      <c r="BD23" s="300"/>
      <c r="BE23" s="300"/>
      <c r="BF23" s="398"/>
    </row>
    <row r="24" spans="3:58" ht="12" customHeight="1">
      <c r="C24" s="375" t="s">
        <v>77</v>
      </c>
      <c r="D24" s="376"/>
      <c r="E24" s="376"/>
      <c r="F24" s="376"/>
      <c r="G24" s="377"/>
      <c r="H24" s="364" t="str">
        <f>IF(入力!C9="","",入力!C9&amp;"　"&amp;入力!E9)</f>
        <v>タナカ　トシキ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0" t="s">
        <v>45</v>
      </c>
      <c r="S24" s="341"/>
      <c r="T24" s="365">
        <f>IF(入力!AT9="","",入力!AT9)</f>
        <v>50</v>
      </c>
      <c r="U24" s="366"/>
      <c r="V24" s="367"/>
      <c r="W24" s="340" t="s">
        <v>46</v>
      </c>
      <c r="X24" s="340"/>
      <c r="Y24" s="340"/>
      <c r="Z24" s="14" t="s">
        <v>72</v>
      </c>
      <c r="AA24" s="15"/>
      <c r="AB24" s="341" t="str">
        <f>IF(入力!R9="","",入力!R9)</f>
        <v>299</v>
      </c>
      <c r="AC24" s="341"/>
      <c r="AD24" s="341"/>
      <c r="AE24" s="341"/>
      <c r="AF24" s="16" t="s">
        <v>73</v>
      </c>
      <c r="AG24" s="341" t="str">
        <f>IF(入力!W9="","",入力!W9)</f>
        <v>0243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0" t="s">
        <v>47</v>
      </c>
      <c r="AV24" s="341"/>
      <c r="AW24" s="341"/>
      <c r="AX24" s="17" t="s">
        <v>74</v>
      </c>
      <c r="AY24" s="341" t="str">
        <f>IF(入力!AL9="","",入力!AL9)</f>
        <v>0438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19" t="s">
        <v>78</v>
      </c>
      <c r="D25" s="300"/>
      <c r="E25" s="300"/>
      <c r="F25" s="300"/>
      <c r="G25" s="301"/>
      <c r="H25" s="349" t="str">
        <f>IF(入力!C10="","",入力!C10&amp;"　"&amp;入力!E10)</f>
        <v>田中　俊樹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368"/>
      <c r="U25" s="369"/>
      <c r="V25" s="370"/>
      <c r="W25" s="291"/>
      <c r="X25" s="291"/>
      <c r="Y25" s="291"/>
      <c r="Z25" s="328" t="str">
        <f>IF(入力!P10="","",入力!P10)</f>
        <v>千葉県袖ヶ浦市蔵波４０７１－１８２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1"/>
      <c r="AU25" s="300"/>
      <c r="AV25" s="300"/>
      <c r="AW25" s="300"/>
      <c r="AX25" s="299" t="str">
        <f>IF(入力!AK10="","",入力!AK10)</f>
        <v>63</v>
      </c>
      <c r="AY25" s="300"/>
      <c r="AZ25" s="300"/>
      <c r="BA25" s="300"/>
      <c r="BB25" s="19" t="s">
        <v>76</v>
      </c>
      <c r="BC25" s="300" t="str">
        <f>IF(入力!AP10="","",入力!AP10)</f>
        <v>9139</v>
      </c>
      <c r="BD25" s="300"/>
      <c r="BE25" s="300"/>
      <c r="BF25" s="398"/>
    </row>
    <row r="26" spans="3:58" ht="12" customHeight="1">
      <c r="C26" s="375" t="s">
        <v>71</v>
      </c>
      <c r="D26" s="376"/>
      <c r="E26" s="376"/>
      <c r="F26" s="376"/>
      <c r="G26" s="377"/>
      <c r="H26" s="364" t="str">
        <f>IF(入力!C11="","",入力!C11&amp;"　"&amp;入力!E11)</f>
        <v>スズキ　マサオ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0" t="s">
        <v>45</v>
      </c>
      <c r="S26" s="341"/>
      <c r="T26" s="365">
        <f>IF(入力!AT11="","",入力!AT11)</f>
        <v>34</v>
      </c>
      <c r="U26" s="366"/>
      <c r="V26" s="367"/>
      <c r="W26" s="340" t="s">
        <v>46</v>
      </c>
      <c r="X26" s="340"/>
      <c r="Y26" s="340"/>
      <c r="Z26" s="14" t="s">
        <v>72</v>
      </c>
      <c r="AA26" s="15"/>
      <c r="AB26" s="341" t="str">
        <f>IF(入力!R11="","",入力!R11)</f>
        <v>299</v>
      </c>
      <c r="AC26" s="341"/>
      <c r="AD26" s="341"/>
      <c r="AE26" s="341"/>
      <c r="AF26" s="16" t="s">
        <v>73</v>
      </c>
      <c r="AG26" s="341" t="str">
        <f>IF(入力!W11="","",入力!W11)</f>
        <v>0243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0" t="s">
        <v>47</v>
      </c>
      <c r="AV26" s="341"/>
      <c r="AW26" s="341"/>
      <c r="AX26" s="17" t="s">
        <v>74</v>
      </c>
      <c r="AY26" s="341" t="str">
        <f>IF(入力!AL11="","",入力!AL11)</f>
        <v>0438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19" t="s">
        <v>79</v>
      </c>
      <c r="D27" s="300"/>
      <c r="E27" s="300"/>
      <c r="F27" s="300"/>
      <c r="G27" s="301"/>
      <c r="H27" s="349" t="str">
        <f>IF(入力!C12="","",入力!C12&amp;"　"&amp;入力!E12)</f>
        <v>鈴木　雅雄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368"/>
      <c r="U27" s="369"/>
      <c r="V27" s="370"/>
      <c r="W27" s="291"/>
      <c r="X27" s="291"/>
      <c r="Y27" s="291"/>
      <c r="Z27" s="328" t="str">
        <f>IF(入力!P12="","",入力!P12)</f>
        <v>千葉県袖ヶ浦市蔵波４０７１－２１６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1"/>
      <c r="AU27" s="300"/>
      <c r="AV27" s="300"/>
      <c r="AW27" s="300"/>
      <c r="AX27" s="299" t="str">
        <f>IF(入力!AK12="","",入力!AK12)</f>
        <v>73</v>
      </c>
      <c r="AY27" s="300"/>
      <c r="AZ27" s="300"/>
      <c r="BA27" s="300"/>
      <c r="BB27" s="19" t="s">
        <v>76</v>
      </c>
      <c r="BC27" s="300" t="str">
        <f>IF(入力!AP12="","",入力!AP12)</f>
        <v>0415</v>
      </c>
      <c r="BD27" s="300"/>
      <c r="BE27" s="300"/>
      <c r="BF27" s="398"/>
    </row>
    <row r="28" spans="3:58" ht="12" customHeight="1">
      <c r="C28" s="375" t="s">
        <v>71</v>
      </c>
      <c r="D28" s="376"/>
      <c r="E28" s="376"/>
      <c r="F28" s="376"/>
      <c r="G28" s="377"/>
      <c r="H28" s="364" t="str">
        <f>IF(入力!C15="","",入力!C15&amp;"　"&amp;入力!E15)</f>
        <v>タナカ　トシキ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0" t="s">
        <v>45</v>
      </c>
      <c r="S28" s="341"/>
      <c r="T28" s="365">
        <f>IF(入力!AT15="","",入力!AT15)</f>
        <v>50</v>
      </c>
      <c r="U28" s="366"/>
      <c r="V28" s="367"/>
      <c r="W28" s="340" t="s">
        <v>46</v>
      </c>
      <c r="X28" s="340"/>
      <c r="Y28" s="340"/>
      <c r="Z28" s="14" t="s">
        <v>72</v>
      </c>
      <c r="AA28" s="15"/>
      <c r="AB28" s="341" t="str">
        <f>IF(入力!R15="","",入力!R15)</f>
        <v>299</v>
      </c>
      <c r="AC28" s="341"/>
      <c r="AD28" s="341"/>
      <c r="AE28" s="341"/>
      <c r="AF28" s="16" t="s">
        <v>73</v>
      </c>
      <c r="AG28" s="341" t="str">
        <f>IF(入力!W15="","",入力!W15)</f>
        <v>0243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0" t="s">
        <v>47</v>
      </c>
      <c r="AV28" s="341"/>
      <c r="AW28" s="341"/>
      <c r="AX28" s="17" t="s">
        <v>74</v>
      </c>
      <c r="AY28" s="341" t="str">
        <f>IF(入力!AL15="","",入力!AL15)</f>
        <v>0438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78" t="str">
        <f>IF(入力!C16="","",入力!C16&amp;"　"&amp;入力!E16)</f>
        <v>田中　俊樹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73"/>
      <c r="S29" s="373"/>
      <c r="T29" s="395"/>
      <c r="U29" s="396"/>
      <c r="V29" s="397"/>
      <c r="W29" s="394"/>
      <c r="X29" s="394"/>
      <c r="Y29" s="394"/>
      <c r="Z29" s="389" t="str">
        <f>IF(入力!P16="","",入力!P16)</f>
        <v>千葉県袖ヶ浦市蔵波４０７１－１８２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73"/>
      <c r="AV29" s="373"/>
      <c r="AW29" s="373"/>
      <c r="AX29" s="392" t="str">
        <f>IF(入力!AK16="","",入力!AK16)</f>
        <v>63</v>
      </c>
      <c r="AY29" s="373"/>
      <c r="AZ29" s="373"/>
      <c r="BA29" s="373"/>
      <c r="BB29" s="72" t="s">
        <v>76</v>
      </c>
      <c r="BC29" s="373" t="str">
        <f>IF(入力!AP16="","",入力!AP16)</f>
        <v>9139</v>
      </c>
      <c r="BD29" s="373"/>
      <c r="BE29" s="373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1" t="s">
        <v>52</v>
      </c>
      <c r="D33" s="412"/>
      <c r="E33" s="412"/>
      <c r="F33" s="412" t="s">
        <v>53</v>
      </c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 t="s">
        <v>54</v>
      </c>
      <c r="R33" s="412"/>
      <c r="S33" s="412"/>
      <c r="T33" s="412" t="s">
        <v>55</v>
      </c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 t="s">
        <v>56</v>
      </c>
      <c r="AK33" s="412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  <c r="AV33" s="412"/>
      <c r="AW33" s="412"/>
      <c r="AX33" s="412"/>
      <c r="AY33" s="412"/>
      <c r="AZ33" s="412" t="s">
        <v>57</v>
      </c>
      <c r="BA33" s="412"/>
      <c r="BB33" s="412"/>
      <c r="BC33" s="412"/>
      <c r="BD33" s="412"/>
      <c r="BE33" s="412"/>
      <c r="BF33" s="419"/>
    </row>
    <row r="34" spans="3:58" ht="15" customHeight="1">
      <c r="C34" s="413" t="str">
        <f>IF(入力!B25="","",入力!B25)</f>
        <v>①</v>
      </c>
      <c r="D34" s="414"/>
      <c r="E34" s="415"/>
      <c r="F34" s="399" t="str">
        <f>IF(入力!C26="","",入力!C25&amp;"　"&amp;入力!E25&amp;"
"&amp;入力!C26&amp;"　"&amp;入力!E26)</f>
        <v>ヤマナカ　ミリア
山中　未理杏</v>
      </c>
      <c r="G34" s="400"/>
      <c r="H34" s="400"/>
      <c r="I34" s="400"/>
      <c r="J34" s="400"/>
      <c r="K34" s="400"/>
      <c r="L34" s="400"/>
      <c r="M34" s="400"/>
      <c r="N34" s="400"/>
      <c r="O34" s="400"/>
      <c r="P34" s="401"/>
      <c r="Q34" s="381">
        <f>IF(入力!G25="","",入力!G25)</f>
        <v>5</v>
      </c>
      <c r="R34" s="382"/>
      <c r="S34" s="383"/>
      <c r="T34" s="405" t="str">
        <f>IF(入力!I25="","",入力!I25)</f>
        <v>袖ヶ浦市立蔵波小学校</v>
      </c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7"/>
      <c r="AJ34" s="381">
        <f>IF(入力!M25="","",入力!M25)</f>
        <v>512372365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142</v>
      </c>
      <c r="BA34" s="382"/>
      <c r="BB34" s="382"/>
      <c r="BC34" s="382"/>
      <c r="BD34" s="382"/>
      <c r="BE34" s="382"/>
      <c r="BF34" s="387"/>
    </row>
    <row r="35" spans="3:58" ht="15" customHeight="1">
      <c r="C35" s="416"/>
      <c r="D35" s="417"/>
      <c r="E35" s="418"/>
      <c r="F35" s="402"/>
      <c r="G35" s="403"/>
      <c r="H35" s="403"/>
      <c r="I35" s="403"/>
      <c r="J35" s="403"/>
      <c r="K35" s="403"/>
      <c r="L35" s="403"/>
      <c r="M35" s="403"/>
      <c r="N35" s="403"/>
      <c r="O35" s="403"/>
      <c r="P35" s="404"/>
      <c r="Q35" s="384"/>
      <c r="R35" s="385"/>
      <c r="S35" s="386"/>
      <c r="T35" s="408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409"/>
      <c r="AH35" s="409"/>
      <c r="AI35" s="410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13">
        <f>IF(入力!B27="","",入力!B27)</f>
        <v>2</v>
      </c>
      <c r="D36" s="414"/>
      <c r="E36" s="415"/>
      <c r="F36" s="399" t="str">
        <f>IF(入力!C28="","",入力!C27&amp;"　"&amp;入力!E27&amp;"
"&amp;入力!C28&amp;"　"&amp;入力!E28)</f>
        <v>ヒラハタ　ヒマリ
平畠　ひまり</v>
      </c>
      <c r="G36" s="400"/>
      <c r="H36" s="400"/>
      <c r="I36" s="400"/>
      <c r="J36" s="400"/>
      <c r="K36" s="400"/>
      <c r="L36" s="400"/>
      <c r="M36" s="400"/>
      <c r="N36" s="400"/>
      <c r="O36" s="400"/>
      <c r="P36" s="401"/>
      <c r="Q36" s="381">
        <f>IF(入力!G27="","",入力!G27)</f>
        <v>5</v>
      </c>
      <c r="R36" s="382"/>
      <c r="S36" s="383"/>
      <c r="T36" s="405" t="str">
        <f>IF(入力!I27="","",入力!I27)</f>
        <v>袖ヶ浦市立蔵波小学校</v>
      </c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7"/>
      <c r="AJ36" s="381">
        <f>IF(入力!M27="","",入力!M27)</f>
        <v>512372373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152</v>
      </c>
      <c r="BA36" s="382"/>
      <c r="BB36" s="382"/>
      <c r="BC36" s="382"/>
      <c r="BD36" s="382"/>
      <c r="BE36" s="382"/>
      <c r="BF36" s="387"/>
    </row>
    <row r="37" spans="3:58" ht="15" customHeight="1">
      <c r="C37" s="416"/>
      <c r="D37" s="417"/>
      <c r="E37" s="418"/>
      <c r="F37" s="402"/>
      <c r="G37" s="403"/>
      <c r="H37" s="403"/>
      <c r="I37" s="403"/>
      <c r="J37" s="403"/>
      <c r="K37" s="403"/>
      <c r="L37" s="403"/>
      <c r="M37" s="403"/>
      <c r="N37" s="403"/>
      <c r="O37" s="403"/>
      <c r="P37" s="404"/>
      <c r="Q37" s="384"/>
      <c r="R37" s="385"/>
      <c r="S37" s="386"/>
      <c r="T37" s="408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409"/>
      <c r="AH37" s="409"/>
      <c r="AI37" s="410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13">
        <f>IF(入力!B29="","",入力!B29)</f>
        <v>3</v>
      </c>
      <c r="D38" s="414"/>
      <c r="E38" s="415"/>
      <c r="F38" s="399" t="str">
        <f>IF(入力!C30="","",入力!C29&amp;"　"&amp;入力!E29&amp;"
"&amp;入力!C30&amp;"　"&amp;入力!E30)</f>
        <v>イシカワ　マオ
石川　舞和</v>
      </c>
      <c r="G38" s="400"/>
      <c r="H38" s="400"/>
      <c r="I38" s="400"/>
      <c r="J38" s="400"/>
      <c r="K38" s="400"/>
      <c r="L38" s="400"/>
      <c r="M38" s="400"/>
      <c r="N38" s="400"/>
      <c r="O38" s="400"/>
      <c r="P38" s="401"/>
      <c r="Q38" s="381">
        <f>IF(入力!G29="","",入力!G29)</f>
        <v>5</v>
      </c>
      <c r="R38" s="382"/>
      <c r="S38" s="383"/>
      <c r="T38" s="405" t="str">
        <f>IF(入力!I29="","",入力!I29)</f>
        <v>袖ケ浦市立根形小学校</v>
      </c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7"/>
      <c r="AJ38" s="381">
        <f>IF(入力!M29="","",入力!M29)</f>
        <v>516913712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152</v>
      </c>
      <c r="BA38" s="382"/>
      <c r="BB38" s="382"/>
      <c r="BC38" s="382"/>
      <c r="BD38" s="382"/>
      <c r="BE38" s="382"/>
      <c r="BF38" s="387"/>
    </row>
    <row r="39" spans="3:58" ht="15" customHeight="1">
      <c r="C39" s="416"/>
      <c r="D39" s="417"/>
      <c r="E39" s="418"/>
      <c r="F39" s="402"/>
      <c r="G39" s="403"/>
      <c r="H39" s="403"/>
      <c r="I39" s="403"/>
      <c r="J39" s="403"/>
      <c r="K39" s="403"/>
      <c r="L39" s="403"/>
      <c r="M39" s="403"/>
      <c r="N39" s="403"/>
      <c r="O39" s="403"/>
      <c r="P39" s="404"/>
      <c r="Q39" s="384"/>
      <c r="R39" s="385"/>
      <c r="S39" s="386"/>
      <c r="T39" s="408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10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13">
        <f>IF(入力!B31="","",入力!B31)</f>
        <v>4</v>
      </c>
      <c r="D40" s="414"/>
      <c r="E40" s="415"/>
      <c r="F40" s="399" t="str">
        <f>IF(入力!C32="","",入力!C31&amp;"　"&amp;入力!E31&amp;"
"&amp;入力!C32&amp;"　"&amp;入力!E32)</f>
        <v>ササダ　ウワ
笹田　胡羽</v>
      </c>
      <c r="G40" s="400"/>
      <c r="H40" s="400"/>
      <c r="I40" s="400"/>
      <c r="J40" s="400"/>
      <c r="K40" s="400"/>
      <c r="L40" s="400"/>
      <c r="M40" s="400"/>
      <c r="N40" s="400"/>
      <c r="O40" s="400"/>
      <c r="P40" s="401"/>
      <c r="Q40" s="381">
        <f>IF(入力!G31="","",入力!G31)</f>
        <v>5</v>
      </c>
      <c r="R40" s="382"/>
      <c r="S40" s="383"/>
      <c r="T40" s="405" t="str">
        <f>IF(入力!I31="","",入力!I31)</f>
        <v>袖ケ浦市立根形小学校</v>
      </c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7"/>
      <c r="AJ40" s="381">
        <f>IF(入力!M31="","",入力!M31)</f>
        <v>516950384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147</v>
      </c>
      <c r="BA40" s="382"/>
      <c r="BB40" s="382"/>
      <c r="BC40" s="382"/>
      <c r="BD40" s="382"/>
      <c r="BE40" s="382"/>
      <c r="BF40" s="387"/>
    </row>
    <row r="41" spans="3:58" ht="15" customHeight="1">
      <c r="C41" s="416"/>
      <c r="D41" s="417"/>
      <c r="E41" s="418"/>
      <c r="F41" s="402"/>
      <c r="G41" s="403"/>
      <c r="H41" s="403"/>
      <c r="I41" s="403"/>
      <c r="J41" s="403"/>
      <c r="K41" s="403"/>
      <c r="L41" s="403"/>
      <c r="M41" s="403"/>
      <c r="N41" s="403"/>
      <c r="O41" s="403"/>
      <c r="P41" s="404"/>
      <c r="Q41" s="384"/>
      <c r="R41" s="385"/>
      <c r="S41" s="386"/>
      <c r="T41" s="408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10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13">
        <f>IF(入力!B33="","",入力!B33)</f>
        <v>5</v>
      </c>
      <c r="D42" s="414"/>
      <c r="E42" s="415"/>
      <c r="F42" s="399" t="str">
        <f>IF(入力!C34="","",入力!C33&amp;"　"&amp;入力!E33&amp;"
"&amp;入力!C34&amp;"　"&amp;入力!E34)</f>
        <v>ヒラノ　スズカ
平野　涼風</v>
      </c>
      <c r="G42" s="400"/>
      <c r="H42" s="400"/>
      <c r="I42" s="400"/>
      <c r="J42" s="400"/>
      <c r="K42" s="400"/>
      <c r="L42" s="400"/>
      <c r="M42" s="400"/>
      <c r="N42" s="400"/>
      <c r="O42" s="400"/>
      <c r="P42" s="401"/>
      <c r="Q42" s="381">
        <f>IF(入力!G33="","",入力!G33)</f>
        <v>4</v>
      </c>
      <c r="R42" s="382"/>
      <c r="S42" s="383"/>
      <c r="T42" s="405" t="str">
        <f>IF(入力!I33="","",入力!I33)</f>
        <v>木更津市立中郷小学校</v>
      </c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7"/>
      <c r="AJ42" s="381">
        <f>IF(入力!M33="","",入力!M33)</f>
        <v>516985762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154</v>
      </c>
      <c r="BA42" s="382"/>
      <c r="BB42" s="382"/>
      <c r="BC42" s="382"/>
      <c r="BD42" s="382"/>
      <c r="BE42" s="382"/>
      <c r="BF42" s="387"/>
    </row>
    <row r="43" spans="3:58" ht="15" customHeight="1">
      <c r="C43" s="416"/>
      <c r="D43" s="417"/>
      <c r="E43" s="418"/>
      <c r="F43" s="402"/>
      <c r="G43" s="403"/>
      <c r="H43" s="403"/>
      <c r="I43" s="403"/>
      <c r="J43" s="403"/>
      <c r="K43" s="403"/>
      <c r="L43" s="403"/>
      <c r="M43" s="403"/>
      <c r="N43" s="403"/>
      <c r="O43" s="403"/>
      <c r="P43" s="404"/>
      <c r="Q43" s="384"/>
      <c r="R43" s="385"/>
      <c r="S43" s="386"/>
      <c r="T43" s="408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09"/>
      <c r="AH43" s="409"/>
      <c r="AI43" s="410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13">
        <f>IF(入力!B35="","",入力!B35)</f>
        <v>6</v>
      </c>
      <c r="D44" s="414"/>
      <c r="E44" s="415"/>
      <c r="F44" s="399" t="str">
        <f>IF(入力!C36="","",入力!C35&amp;"　"&amp;入力!E35&amp;"
"&amp;入力!C36&amp;"　"&amp;入力!E36)</f>
        <v>コイケ　リオ
小池　莉央</v>
      </c>
      <c r="G44" s="400"/>
      <c r="H44" s="400"/>
      <c r="I44" s="400"/>
      <c r="J44" s="400"/>
      <c r="K44" s="400"/>
      <c r="L44" s="400"/>
      <c r="M44" s="400"/>
      <c r="N44" s="400"/>
      <c r="O44" s="400"/>
      <c r="P44" s="401"/>
      <c r="Q44" s="381">
        <f>IF(入力!G35="","",入力!G35)</f>
        <v>3</v>
      </c>
      <c r="R44" s="382"/>
      <c r="S44" s="383"/>
      <c r="T44" s="405" t="str">
        <f>IF(入力!I35="","",入力!I35)</f>
        <v>袖ヶ浦市立奈良輪小学校</v>
      </c>
      <c r="U44" s="406"/>
      <c r="V44" s="406"/>
      <c r="W44" s="406"/>
      <c r="X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7"/>
      <c r="AJ44" s="381">
        <f>IF(入力!M35="","",入力!M35)</f>
        <v>515534797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129</v>
      </c>
      <c r="BA44" s="382"/>
      <c r="BB44" s="382"/>
      <c r="BC44" s="382"/>
      <c r="BD44" s="382"/>
      <c r="BE44" s="382"/>
      <c r="BF44" s="387"/>
    </row>
    <row r="45" spans="3:58" ht="15" customHeight="1">
      <c r="C45" s="416"/>
      <c r="D45" s="417"/>
      <c r="E45" s="418"/>
      <c r="F45" s="402"/>
      <c r="G45" s="403"/>
      <c r="H45" s="403"/>
      <c r="I45" s="403"/>
      <c r="J45" s="403"/>
      <c r="K45" s="403"/>
      <c r="L45" s="403"/>
      <c r="M45" s="403"/>
      <c r="N45" s="403"/>
      <c r="O45" s="403"/>
      <c r="P45" s="404"/>
      <c r="Q45" s="384"/>
      <c r="R45" s="385"/>
      <c r="S45" s="386"/>
      <c r="T45" s="408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H45" s="409"/>
      <c r="AI45" s="410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13">
        <f>IF(入力!B37="","",入力!B37)</f>
        <v>7</v>
      </c>
      <c r="D46" s="414"/>
      <c r="E46" s="415"/>
      <c r="F46" s="399" t="str">
        <f>IF(入力!C38="","",入力!C37&amp;"　"&amp;入力!E37&amp;"
"&amp;入力!C38&amp;"　"&amp;入力!E38)</f>
        <v>オオカワ　キイナ
大川　綺菜</v>
      </c>
      <c r="G46" s="400"/>
      <c r="H46" s="400"/>
      <c r="I46" s="400"/>
      <c r="J46" s="400"/>
      <c r="K46" s="400"/>
      <c r="L46" s="400"/>
      <c r="M46" s="400"/>
      <c r="N46" s="400"/>
      <c r="O46" s="400"/>
      <c r="P46" s="401"/>
      <c r="Q46" s="381">
        <f>IF(入力!G37="","",入力!G37)</f>
        <v>2</v>
      </c>
      <c r="R46" s="382"/>
      <c r="S46" s="383"/>
      <c r="T46" s="405" t="str">
        <f>IF(入力!I37="","",入力!I37)</f>
        <v>市原市立有秋南小学校</v>
      </c>
      <c r="U46" s="406"/>
      <c r="V46" s="406"/>
      <c r="W46" s="406"/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7"/>
      <c r="AJ46" s="381">
        <f>IF(入力!M37="","",入力!M37)</f>
        <v>515596567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120</v>
      </c>
      <c r="BA46" s="382"/>
      <c r="BB46" s="382"/>
      <c r="BC46" s="382"/>
      <c r="BD46" s="382"/>
      <c r="BE46" s="382"/>
      <c r="BF46" s="387"/>
    </row>
    <row r="47" spans="3:58" ht="15" customHeight="1">
      <c r="C47" s="416"/>
      <c r="D47" s="417"/>
      <c r="E47" s="418"/>
      <c r="F47" s="402"/>
      <c r="G47" s="403"/>
      <c r="H47" s="403"/>
      <c r="I47" s="403"/>
      <c r="J47" s="403"/>
      <c r="K47" s="403"/>
      <c r="L47" s="403"/>
      <c r="M47" s="403"/>
      <c r="N47" s="403"/>
      <c r="O47" s="403"/>
      <c r="P47" s="404"/>
      <c r="Q47" s="384"/>
      <c r="R47" s="385"/>
      <c r="S47" s="386"/>
      <c r="T47" s="408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10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13">
        <f>IF(入力!B39="","",入力!B39)</f>
        <v>8</v>
      </c>
      <c r="D48" s="414"/>
      <c r="E48" s="415"/>
      <c r="F48" s="399" t="str">
        <f>IF(入力!C40="","",入力!C39&amp;"　"&amp;入力!E39&amp;"
"&amp;入力!C40&amp;"　"&amp;入力!E40)</f>
        <v>コウサカ　ナツノ
高坂　夏乃</v>
      </c>
      <c r="G48" s="400"/>
      <c r="H48" s="400"/>
      <c r="I48" s="400"/>
      <c r="J48" s="400"/>
      <c r="K48" s="400"/>
      <c r="L48" s="400"/>
      <c r="M48" s="400"/>
      <c r="N48" s="400"/>
      <c r="O48" s="400"/>
      <c r="P48" s="401"/>
      <c r="Q48" s="381">
        <f>IF(入力!G39="","",入力!G39)</f>
        <v>2</v>
      </c>
      <c r="R48" s="382"/>
      <c r="S48" s="383"/>
      <c r="T48" s="405" t="str">
        <f>IF(入力!I39="","",入力!I39)</f>
        <v>袖ケ浦市立中川小学校</v>
      </c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7"/>
      <c r="AJ48" s="381">
        <f>IF(入力!M39="","",入力!M39)</f>
        <v>515959433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134</v>
      </c>
      <c r="BA48" s="382"/>
      <c r="BB48" s="382"/>
      <c r="BC48" s="382"/>
      <c r="BD48" s="382"/>
      <c r="BE48" s="382"/>
      <c r="BF48" s="387"/>
    </row>
    <row r="49" spans="3:58" ht="15" customHeight="1">
      <c r="C49" s="416"/>
      <c r="D49" s="417"/>
      <c r="E49" s="418"/>
      <c r="F49" s="402"/>
      <c r="G49" s="403"/>
      <c r="H49" s="403"/>
      <c r="I49" s="403"/>
      <c r="J49" s="403"/>
      <c r="K49" s="403"/>
      <c r="L49" s="403"/>
      <c r="M49" s="403"/>
      <c r="N49" s="403"/>
      <c r="O49" s="403"/>
      <c r="P49" s="404"/>
      <c r="Q49" s="384"/>
      <c r="R49" s="385"/>
      <c r="S49" s="386"/>
      <c r="T49" s="408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  <c r="AH49" s="409"/>
      <c r="AI49" s="410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13">
        <f>IF(入力!B41="","",入力!B41)</f>
        <v>9</v>
      </c>
      <c r="D50" s="414"/>
      <c r="E50" s="415"/>
      <c r="F50" s="399" t="str">
        <f>IF(入力!C42="","",入力!C41&amp;"　"&amp;入力!E41&amp;"
"&amp;入力!C42&amp;"　"&amp;入力!E42)</f>
        <v>イイダ　シホ
飯田　栞帆</v>
      </c>
      <c r="G50" s="400"/>
      <c r="H50" s="400"/>
      <c r="I50" s="400"/>
      <c r="J50" s="400"/>
      <c r="K50" s="400"/>
      <c r="L50" s="400"/>
      <c r="M50" s="400"/>
      <c r="N50" s="400"/>
      <c r="O50" s="400"/>
      <c r="P50" s="401"/>
      <c r="Q50" s="381">
        <f>IF(入力!G41="","",入力!G41)</f>
        <v>1</v>
      </c>
      <c r="R50" s="382"/>
      <c r="S50" s="383"/>
      <c r="T50" s="405" t="str">
        <f>IF(入力!I41="","",入力!I41)</f>
        <v>袖ケ浦市立昭和小学校</v>
      </c>
      <c r="U50" s="406"/>
      <c r="V50" s="406"/>
      <c r="W50" s="406"/>
      <c r="X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7"/>
      <c r="AJ50" s="381">
        <f>IF(入力!M41="","",入力!M41)</f>
        <v>516980875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120</v>
      </c>
      <c r="BA50" s="382"/>
      <c r="BB50" s="382"/>
      <c r="BC50" s="382"/>
      <c r="BD50" s="382"/>
      <c r="BE50" s="382"/>
      <c r="BF50" s="387"/>
    </row>
    <row r="51" spans="3:58" ht="15" customHeight="1">
      <c r="C51" s="416"/>
      <c r="D51" s="417"/>
      <c r="E51" s="418"/>
      <c r="F51" s="402"/>
      <c r="G51" s="403"/>
      <c r="H51" s="403"/>
      <c r="I51" s="403"/>
      <c r="J51" s="403"/>
      <c r="K51" s="403"/>
      <c r="L51" s="403"/>
      <c r="M51" s="403"/>
      <c r="N51" s="403"/>
      <c r="O51" s="403"/>
      <c r="P51" s="404"/>
      <c r="Q51" s="384"/>
      <c r="R51" s="385"/>
      <c r="S51" s="386"/>
      <c r="T51" s="408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10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13">
        <f>IF(入力!B43="","",入力!B43)</f>
        <v>10</v>
      </c>
      <c r="D52" s="414"/>
      <c r="E52" s="415"/>
      <c r="F52" s="399" t="str">
        <f>IF(入力!C44="","",入力!C43&amp;"　"&amp;入力!E43&amp;"
"&amp;入力!C44&amp;"　"&amp;入力!E44)</f>
        <v/>
      </c>
      <c r="G52" s="400"/>
      <c r="H52" s="400"/>
      <c r="I52" s="400"/>
      <c r="J52" s="400"/>
      <c r="K52" s="400"/>
      <c r="L52" s="400"/>
      <c r="M52" s="400"/>
      <c r="N52" s="400"/>
      <c r="O52" s="400"/>
      <c r="P52" s="401"/>
      <c r="Q52" s="381" t="str">
        <f>IF(入力!G43="","",入力!G43)</f>
        <v/>
      </c>
      <c r="R52" s="382"/>
      <c r="S52" s="383"/>
      <c r="T52" s="405" t="str">
        <f>IF(入力!I43="","",入力!I43)</f>
        <v/>
      </c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7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16"/>
      <c r="D53" s="417"/>
      <c r="E53" s="418"/>
      <c r="F53" s="402"/>
      <c r="G53" s="403"/>
      <c r="H53" s="403"/>
      <c r="I53" s="403"/>
      <c r="J53" s="403"/>
      <c r="K53" s="403"/>
      <c r="L53" s="403"/>
      <c r="M53" s="403"/>
      <c r="N53" s="403"/>
      <c r="O53" s="403"/>
      <c r="P53" s="404"/>
      <c r="Q53" s="384"/>
      <c r="R53" s="385"/>
      <c r="S53" s="386"/>
      <c r="T53" s="408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10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13">
        <f>IF(入力!B45="","",入力!B45)</f>
        <v>11</v>
      </c>
      <c r="D54" s="414"/>
      <c r="E54" s="415"/>
      <c r="F54" s="399" t="str">
        <f>IF(入力!C46="","",入力!C45&amp;"　"&amp;入力!E45&amp;"
"&amp;入力!C46&amp;"　"&amp;入力!E46)</f>
        <v/>
      </c>
      <c r="G54" s="400"/>
      <c r="H54" s="400"/>
      <c r="I54" s="400"/>
      <c r="J54" s="400"/>
      <c r="K54" s="400"/>
      <c r="L54" s="400"/>
      <c r="M54" s="400"/>
      <c r="N54" s="400"/>
      <c r="O54" s="400"/>
      <c r="P54" s="401"/>
      <c r="Q54" s="381" t="str">
        <f>IF(入力!G45="","",入力!G45)</f>
        <v/>
      </c>
      <c r="R54" s="382"/>
      <c r="S54" s="383"/>
      <c r="T54" s="405" t="str">
        <f>IF(入力!I45="","",入力!I45)</f>
        <v/>
      </c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7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6"/>
      <c r="D55" s="417"/>
      <c r="E55" s="418"/>
      <c r="F55" s="402"/>
      <c r="G55" s="403"/>
      <c r="H55" s="403"/>
      <c r="I55" s="403"/>
      <c r="J55" s="403"/>
      <c r="K55" s="403"/>
      <c r="L55" s="403"/>
      <c r="M55" s="403"/>
      <c r="N55" s="403"/>
      <c r="O55" s="403"/>
      <c r="P55" s="404"/>
      <c r="Q55" s="384"/>
      <c r="R55" s="385"/>
      <c r="S55" s="386"/>
      <c r="T55" s="408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10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13">
        <f>IF(入力!B47="","",入力!B47)</f>
        <v>12</v>
      </c>
      <c r="D56" s="414"/>
      <c r="E56" s="415"/>
      <c r="F56" s="399" t="str">
        <f>IF(入力!C48="","",入力!C47&amp;"　"&amp;入力!E47&amp;"
"&amp;入力!C48&amp;"　"&amp;入力!E48)</f>
        <v/>
      </c>
      <c r="G56" s="400"/>
      <c r="H56" s="400"/>
      <c r="I56" s="400"/>
      <c r="J56" s="400"/>
      <c r="K56" s="400"/>
      <c r="L56" s="400"/>
      <c r="M56" s="400"/>
      <c r="N56" s="400"/>
      <c r="O56" s="400"/>
      <c r="P56" s="401"/>
      <c r="Q56" s="381" t="str">
        <f>IF(入力!G47="","",入力!G47)</f>
        <v/>
      </c>
      <c r="R56" s="382"/>
      <c r="S56" s="383"/>
      <c r="T56" s="405" t="str">
        <f>IF(入力!I47="","",入力!I47)</f>
        <v/>
      </c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7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C46:E47"/>
    <mergeCell ref="F46:P47"/>
    <mergeCell ref="Q46:S47"/>
    <mergeCell ref="T46:AI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AJ48:AY49"/>
    <mergeCell ref="AZ48:BF49"/>
    <mergeCell ref="AZ44:BF45"/>
    <mergeCell ref="AJ50:AY51"/>
    <mergeCell ref="AZ50:BF51"/>
    <mergeCell ref="AJ54:AY55"/>
    <mergeCell ref="AZ54:BF55"/>
    <mergeCell ref="F34:P35"/>
    <mergeCell ref="T34:AI35"/>
    <mergeCell ref="C33:E33"/>
    <mergeCell ref="F33:P33"/>
    <mergeCell ref="Q33:S33"/>
    <mergeCell ref="T33:AI33"/>
    <mergeCell ref="Q34:S35"/>
    <mergeCell ref="C34:E35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AU26:AW27"/>
    <mergeCell ref="AY26:BE26"/>
    <mergeCell ref="Z27:AT27"/>
    <mergeCell ref="AX27:BA27"/>
    <mergeCell ref="AB26:AE26"/>
    <mergeCell ref="BC23:BF23"/>
    <mergeCell ref="AG22:AT22"/>
    <mergeCell ref="AG26:AT26"/>
    <mergeCell ref="Z23:AT23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H29:Q29"/>
    <mergeCell ref="H26:Q26"/>
    <mergeCell ref="H28:Q28"/>
    <mergeCell ref="H24:Q24"/>
    <mergeCell ref="R24:S25"/>
    <mergeCell ref="W24:Y25"/>
    <mergeCell ref="H23:Q23"/>
    <mergeCell ref="R22:S23"/>
    <mergeCell ref="W22:Y23"/>
    <mergeCell ref="H25:Q25"/>
    <mergeCell ref="T26:V27"/>
    <mergeCell ref="H27:Q27"/>
    <mergeCell ref="W26:Y27"/>
    <mergeCell ref="AS20:BF20"/>
    <mergeCell ref="AS21:BF21"/>
    <mergeCell ref="AU22:AW23"/>
    <mergeCell ref="AG24:AT24"/>
    <mergeCell ref="AU24:AW25"/>
    <mergeCell ref="AX23:BA23"/>
    <mergeCell ref="R26:S27"/>
    <mergeCell ref="H12:J14"/>
    <mergeCell ref="C19:N19"/>
    <mergeCell ref="O19:AC19"/>
    <mergeCell ref="AD19:AR1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0:N20"/>
    <mergeCell ref="AB24:AE24"/>
    <mergeCell ref="T22:V23"/>
    <mergeCell ref="T24:V25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C8:Q10"/>
    <mergeCell ref="C16:G18"/>
    <mergeCell ref="BF16:BF17"/>
    <mergeCell ref="U17:X18"/>
    <mergeCell ref="K16:X16"/>
    <mergeCell ref="H17:T18"/>
    <mergeCell ref="AT16:AU18"/>
    <mergeCell ref="AN16:AS18"/>
    <mergeCell ref="H16:J16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山中　未理杏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袖ヶ浦市立蔵波小学校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512372365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平畠　ひまり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512372373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石川　舞和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袖ケ浦市立根形小学校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516913712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笹田　胡羽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袖ケ浦市立根形小学校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516950384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平野　涼風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木更津市立中郷小学校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516985762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小池　莉央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袖ヶ浦市立奈良輪小学校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515534797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大川　綺菜</v>
      </c>
      <c r="D37" s="274"/>
      <c r="E37" s="274"/>
      <c r="F37" s="274"/>
      <c r="G37" s="261">
        <f>IF(入力!G37="","",入力!G37)</f>
        <v>2</v>
      </c>
      <c r="H37" s="261" t="str">
        <f>IF(入力!H37="","",入力!H37)</f>
        <v/>
      </c>
      <c r="I37" s="261" t="str">
        <f>IF(入力!I37="","",入力!I37)</f>
        <v>市原市立有秋南小学校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515596567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高坂　夏乃</v>
      </c>
      <c r="D39" s="274"/>
      <c r="E39" s="274"/>
      <c r="F39" s="274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袖ケ浦市立中川小学校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515959433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飯田　栞帆</v>
      </c>
      <c r="D41" s="274"/>
      <c r="E41" s="274"/>
      <c r="F41" s="274"/>
      <c r="G41" s="261">
        <f>IF(入力!G41="","",入力!G41)</f>
        <v>1</v>
      </c>
      <c r="H41" s="261" t="str">
        <f>IF(入力!H41="","",入力!H41)</f>
        <v/>
      </c>
      <c r="I41" s="261" t="str">
        <f>IF(入力!I41="","",入力!I41)</f>
        <v>袖ケ浦市立昭和小学校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516980875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9:H50"/>
    <mergeCell ref="I49:L50"/>
    <mergeCell ref="A53:O54"/>
    <mergeCell ref="G51:H52"/>
    <mergeCell ref="I51:L52"/>
    <mergeCell ref="M51:O52"/>
    <mergeCell ref="C41:F42"/>
    <mergeCell ref="B37:B38"/>
    <mergeCell ref="C37:F38"/>
    <mergeCell ref="B33:B34"/>
    <mergeCell ref="A51:A52"/>
    <mergeCell ref="B51:B52"/>
    <mergeCell ref="C51:F52"/>
    <mergeCell ref="A49:A50"/>
    <mergeCell ref="C49:F50"/>
    <mergeCell ref="C33:F34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G33:H34"/>
    <mergeCell ref="A19:B20"/>
    <mergeCell ref="C19:O20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21:B22"/>
    <mergeCell ref="C21:O22"/>
    <mergeCell ref="I25:L26"/>
    <mergeCell ref="M25:O26"/>
    <mergeCell ref="A23:A24"/>
    <mergeCell ref="B23:B24"/>
    <mergeCell ref="C23:F24"/>
    <mergeCell ref="G23:H24"/>
    <mergeCell ref="C9:F10"/>
    <mergeCell ref="G9:I10"/>
    <mergeCell ref="J9:L10"/>
    <mergeCell ref="M9:O10"/>
    <mergeCell ref="M6:O6"/>
    <mergeCell ref="G7:I8"/>
    <mergeCell ref="C13:F14"/>
    <mergeCell ref="G13:O14"/>
    <mergeCell ref="A17:B18"/>
    <mergeCell ref="C17:O18"/>
    <mergeCell ref="A15:B16"/>
    <mergeCell ref="G15:O16"/>
    <mergeCell ref="C15:E16"/>
    <mergeCell ref="F15:F16"/>
    <mergeCell ref="M11:O12"/>
    <mergeCell ref="A11:B12"/>
    <mergeCell ref="C11:F12"/>
    <mergeCell ref="G11:I12"/>
    <mergeCell ref="J11:L12"/>
    <mergeCell ref="A13:B14"/>
    <mergeCell ref="A9:B10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山中　未理杏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袖ヶ浦市立蔵波小学校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512372365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平畠　ひまり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512372373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石川　舞和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袖ケ浦市立根形小学校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516913712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笹田　胡羽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袖ケ浦市立根形小学校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516950384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平野　涼風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木更津市立中郷小学校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516985762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小池　莉央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袖ヶ浦市立奈良輪小学校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515534797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大川　綺菜</v>
      </c>
      <c r="D37" s="274"/>
      <c r="E37" s="274"/>
      <c r="F37" s="274"/>
      <c r="G37" s="261">
        <f>IF(入力!G37="","",入力!G37)</f>
        <v>2</v>
      </c>
      <c r="H37" s="261" t="str">
        <f>IF(入力!H37="","",入力!H37)</f>
        <v/>
      </c>
      <c r="I37" s="261" t="str">
        <f>IF(入力!I37="","",入力!I37)</f>
        <v>市原市立有秋南小学校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515596567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高坂　夏乃</v>
      </c>
      <c r="D39" s="274"/>
      <c r="E39" s="274"/>
      <c r="F39" s="274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袖ケ浦市立中川小学校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515959433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飯田　栞帆</v>
      </c>
      <c r="D41" s="274"/>
      <c r="E41" s="274"/>
      <c r="F41" s="274"/>
      <c r="G41" s="261">
        <f>IF(入力!G41="","",入力!G41)</f>
        <v>1</v>
      </c>
      <c r="H41" s="261" t="str">
        <f>IF(入力!H41="","",入力!H41)</f>
        <v/>
      </c>
      <c r="I41" s="261" t="str">
        <f>IF(入力!I41="","",入力!I41)</f>
        <v>袖ケ浦市立昭和小学校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516980875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I45:L46"/>
    <mergeCell ref="M45:O46"/>
    <mergeCell ref="I41:L42"/>
    <mergeCell ref="M41:O42"/>
    <mergeCell ref="I43:L44"/>
    <mergeCell ref="M43:O44"/>
    <mergeCell ref="A41:A42"/>
    <mergeCell ref="B41:B42"/>
    <mergeCell ref="M49:O50"/>
    <mergeCell ref="I47:L48"/>
    <mergeCell ref="M47:O48"/>
    <mergeCell ref="A49:A50"/>
    <mergeCell ref="B49:B50"/>
    <mergeCell ref="C49:F50"/>
    <mergeCell ref="C41:F42"/>
    <mergeCell ref="C45:F46"/>
    <mergeCell ref="G45:H46"/>
    <mergeCell ref="A45:A46"/>
    <mergeCell ref="B45:B46"/>
    <mergeCell ref="B43:B44"/>
    <mergeCell ref="A43:A44"/>
    <mergeCell ref="C43:F44"/>
    <mergeCell ref="G43:H44"/>
    <mergeCell ref="G41:H42"/>
    <mergeCell ref="A37:A38"/>
    <mergeCell ref="B37:B38"/>
    <mergeCell ref="I39:L40"/>
    <mergeCell ref="I33:L34"/>
    <mergeCell ref="I31:L32"/>
    <mergeCell ref="I25:L26"/>
    <mergeCell ref="A21:B22"/>
    <mergeCell ref="C21:O22"/>
    <mergeCell ref="G49:H50"/>
    <mergeCell ref="A53:O54"/>
    <mergeCell ref="A51:A52"/>
    <mergeCell ref="B51:B52"/>
    <mergeCell ref="C51:F52"/>
    <mergeCell ref="G51:H52"/>
    <mergeCell ref="I51:L52"/>
    <mergeCell ref="M51:O52"/>
    <mergeCell ref="C47:F48"/>
    <mergeCell ref="G47:H48"/>
    <mergeCell ref="A47:A48"/>
    <mergeCell ref="B47:B48"/>
    <mergeCell ref="I49:L50"/>
    <mergeCell ref="M39:O40"/>
    <mergeCell ref="A39:A40"/>
    <mergeCell ref="B39:B40"/>
    <mergeCell ref="C39:F40"/>
    <mergeCell ref="G39:H40"/>
    <mergeCell ref="A35:A36"/>
    <mergeCell ref="B35:B36"/>
    <mergeCell ref="C35:F36"/>
    <mergeCell ref="G35:H36"/>
    <mergeCell ref="C37:F38"/>
    <mergeCell ref="G37:H38"/>
    <mergeCell ref="M33:O34"/>
    <mergeCell ref="I37:L38"/>
    <mergeCell ref="M37:O38"/>
    <mergeCell ref="I35:L36"/>
    <mergeCell ref="M35:O36"/>
    <mergeCell ref="A33:A34"/>
    <mergeCell ref="B33:B34"/>
    <mergeCell ref="C33:F34"/>
    <mergeCell ref="G33:H34"/>
    <mergeCell ref="M31:O32"/>
    <mergeCell ref="A31:A32"/>
    <mergeCell ref="B31:B32"/>
    <mergeCell ref="C31:F32"/>
    <mergeCell ref="G31:H32"/>
    <mergeCell ref="A27:A28"/>
    <mergeCell ref="B27:B28"/>
    <mergeCell ref="C27:F28"/>
    <mergeCell ref="G27:H28"/>
    <mergeCell ref="C29:F30"/>
    <mergeCell ref="G29:H30"/>
    <mergeCell ref="M25:O26"/>
    <mergeCell ref="I29:L30"/>
    <mergeCell ref="M29:O30"/>
    <mergeCell ref="I27:L28"/>
    <mergeCell ref="M27:O28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A29:A30"/>
    <mergeCell ref="B29:B30"/>
    <mergeCell ref="A13:B14"/>
    <mergeCell ref="C13:F14"/>
    <mergeCell ref="G13:O14"/>
    <mergeCell ref="A15:B16"/>
    <mergeCell ref="G15:O16"/>
    <mergeCell ref="A17:B18"/>
    <mergeCell ref="C17:O18"/>
    <mergeCell ref="A19:B20"/>
    <mergeCell ref="C19:O20"/>
    <mergeCell ref="C15:E16"/>
    <mergeCell ref="F15:F16"/>
    <mergeCell ref="J9:L10"/>
    <mergeCell ref="M9:O10"/>
    <mergeCell ref="A11:B12"/>
    <mergeCell ref="C11:F12"/>
    <mergeCell ref="G11:I12"/>
    <mergeCell ref="J11:L12"/>
    <mergeCell ref="M11:O12"/>
    <mergeCell ref="A4:B5"/>
    <mergeCell ref="A9:B10"/>
    <mergeCell ref="C9:F10"/>
    <mergeCell ref="G9:I10"/>
    <mergeCell ref="A6:B8"/>
    <mergeCell ref="C6:F8"/>
    <mergeCell ref="C4:I5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8</v>
      </c>
      <c r="J5" s="442" t="str">
        <f>IF(入力!A55="","",入力!A55)</f>
        <v>チームワークは抜群です！
１人はみんなのために、みんなは１人のために、ボールをつなぎ全員バレーで勝利を目指します。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昭和ＫＩＤＳ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千葉県袖ヶ浦市福王台２－２２－２６</v>
      </c>
      <c r="U16" s="33" t="str">
        <f>IF(入力!AL7="","",入力!AL7)</f>
        <v>0438</v>
      </c>
      <c r="V16" s="33" t="str">
        <f>IF(入力!AK8="","",入力!AK8)</f>
        <v>83</v>
      </c>
      <c r="W16" s="33" t="str">
        <f>IF(入力!AP8="","",入力!AP8)</f>
        <v>6711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千葉県袖ヶ浦市蔵波４０７１－１８２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鈴木</v>
      </c>
      <c r="D20" s="33" t="str">
        <f>IF(入力!E12="","",入力!E12)</f>
        <v>雅雄</v>
      </c>
      <c r="E20" s="33" t="str">
        <f>IF(入力!C11="","",入力!C11)</f>
        <v>スズキ</v>
      </c>
      <c r="F20" s="33" t="str">
        <f>IF(入力!E11="","",入力!E11)</f>
        <v>マサオ</v>
      </c>
      <c r="G20" s="33">
        <f>IF(入力!G11="","",入力!G11)</f>
        <v>512154153</v>
      </c>
      <c r="H20" s="33">
        <f>IF(入力!J11="","",入力!J11)</f>
        <v>27464</v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0243</v>
      </c>
      <c r="T20" s="33" t="str">
        <f>IF(入力!P12="","",入力!P12)</f>
        <v>千葉県袖ヶ浦市蔵波４０７１－２１６</v>
      </c>
      <c r="U20" s="33" t="str">
        <f>IF(入力!AL11="","",入力!AL11)</f>
        <v>0438</v>
      </c>
      <c r="V20" s="33" t="str">
        <f>IF(入力!AK12="","",入力!AK12)</f>
        <v>73</v>
      </c>
      <c r="W20" s="33" t="str">
        <f>IF(入力!AP12="","",入力!AP12)</f>
        <v>0415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千葉県袖ヶ浦市蔵波４０７１－１８２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山中</v>
      </c>
      <c r="D24" s="74" t="str">
        <f>VLOOKUP($B$51,$A$53:$F$352,4)</f>
        <v>未理杏</v>
      </c>
      <c r="E24" s="74" t="str">
        <f>VLOOKUP($B$51,$A$53:$F$352,5)</f>
        <v>ヤマナカ</v>
      </c>
      <c r="F24" s="74" t="str">
        <f>VLOOKUP($B$51,$A$53:$F$352,6)</f>
        <v>ミリア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山中</v>
      </c>
      <c r="D53" s="33" t="str">
        <f>IF(入力!E26="","",入力!E26)</f>
        <v>未理杏</v>
      </c>
      <c r="E53" s="33" t="str">
        <f>IF(入力!C25="","",入力!C25)</f>
        <v>ヤマナカ</v>
      </c>
      <c r="F53" s="33" t="str">
        <f>IF(入力!E25="","",入力!E25)</f>
        <v>ミリア</v>
      </c>
      <c r="G53" s="33">
        <f>IF(入力!M25="","",入力!M25)</f>
        <v>512372365</v>
      </c>
      <c r="H53" s="33" t="str">
        <f>IF(入力!I25="","",入力!I25)</f>
        <v>袖ヶ浦市立蔵波小学校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平畠</v>
      </c>
      <c r="D54" s="33" t="str">
        <f>IF(入力!E28="","",入力!E28)</f>
        <v>ひまり</v>
      </c>
      <c r="E54" s="33" t="str">
        <f>IF(入力!C27="","",入力!C27)</f>
        <v>ヒラハタ</v>
      </c>
      <c r="F54" s="33" t="str">
        <f>IF(入力!E27="","",入力!E27)</f>
        <v>ヒマリ</v>
      </c>
      <c r="G54" s="33">
        <f>IF(入力!M27="","",入力!M27)</f>
        <v>512372373</v>
      </c>
      <c r="H54" s="33" t="str">
        <f>IF(入力!I27="","",入力!I27)</f>
        <v>袖ヶ浦市立蔵波小学校</v>
      </c>
      <c r="I54" s="33">
        <f>IF(入力!G27="","",入力!G27)</f>
        <v>5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石川</v>
      </c>
      <c r="D55" s="33" t="str">
        <f>IF(入力!E30="","",入力!E30)</f>
        <v>舞和</v>
      </c>
      <c r="E55" s="33" t="str">
        <f>IF(入力!C29="","",入力!C29)</f>
        <v>イシカワ</v>
      </c>
      <c r="F55" s="33" t="str">
        <f>IF(入力!E29="","",入力!E29)</f>
        <v>マオ</v>
      </c>
      <c r="G55" s="33">
        <f>IF(入力!M29="","",入力!M29)</f>
        <v>516913712</v>
      </c>
      <c r="H55" s="33" t="str">
        <f>IF(入力!I29="","",入力!I29)</f>
        <v>袖ケ浦市立根形小学校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笹田</v>
      </c>
      <c r="D56" s="33" t="str">
        <f>IF(入力!E32="","",入力!E32)</f>
        <v>胡羽</v>
      </c>
      <c r="E56" s="33" t="str">
        <f>IF(入力!C31="","",入力!C31)</f>
        <v>ササダ</v>
      </c>
      <c r="F56" s="33" t="str">
        <f>IF(入力!E31="","",入力!E31)</f>
        <v>ウワ</v>
      </c>
      <c r="G56" s="33">
        <f>IF(入力!M31="","",入力!M31)</f>
        <v>516950384</v>
      </c>
      <c r="H56" s="33" t="str">
        <f>IF(入力!I31="","",入力!I31)</f>
        <v>袖ケ浦市立根形小学校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涼風</v>
      </c>
      <c r="E57" s="33" t="str">
        <f>IF(入力!C33="","",入力!C33)</f>
        <v>ヒラノ</v>
      </c>
      <c r="F57" s="33" t="str">
        <f>IF(入力!E33="","",入力!E33)</f>
        <v>スズカ</v>
      </c>
      <c r="G57" s="33">
        <f>IF(入力!M33="","",入力!M33)</f>
        <v>516985762</v>
      </c>
      <c r="H57" s="33" t="str">
        <f>IF(入力!I33="","",入力!I33)</f>
        <v>木更津市立中郷小学校</v>
      </c>
      <c r="I57" s="33">
        <f>IF(入力!G33="","",入力!G33)</f>
        <v>4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小池</v>
      </c>
      <c r="D58" s="33" t="str">
        <f>IF(入力!E36="","",入力!E36)</f>
        <v>莉央</v>
      </c>
      <c r="E58" s="33" t="str">
        <f>IF(入力!C35="","",入力!C35)</f>
        <v>コイケ</v>
      </c>
      <c r="F58" s="33" t="str">
        <f>IF(入力!E35="","",入力!E35)</f>
        <v>リオ</v>
      </c>
      <c r="G58" s="33">
        <f>IF(入力!M35="","",入力!M35)</f>
        <v>515534797</v>
      </c>
      <c r="H58" s="33" t="str">
        <f>IF(入力!I35="","",入力!I35)</f>
        <v>袖ヶ浦市立奈良輪小学校</v>
      </c>
      <c r="I58" s="33">
        <f>IF(入力!G35="","",入力!G35)</f>
        <v>3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大川</v>
      </c>
      <c r="D59" s="33" t="str">
        <f>IF(入力!E38="","",入力!E38)</f>
        <v>綺菜</v>
      </c>
      <c r="E59" s="33" t="str">
        <f>IF(入力!C37="","",入力!C37)</f>
        <v>オオカワ</v>
      </c>
      <c r="F59" s="33" t="str">
        <f>IF(入力!E37="","",入力!E37)</f>
        <v>キイナ</v>
      </c>
      <c r="G59" s="33">
        <f>IF(入力!M37="","",入力!M37)</f>
        <v>515596567</v>
      </c>
      <c r="H59" s="33" t="str">
        <f>IF(入力!I37="","",入力!I37)</f>
        <v>市原市立有秋南小学校</v>
      </c>
      <c r="I59" s="33">
        <f>IF(入力!G37="","",入力!G37)</f>
        <v>2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高坂</v>
      </c>
      <c r="D60" s="33" t="str">
        <f>IF(入力!E40="","",入力!E40)</f>
        <v>夏乃</v>
      </c>
      <c r="E60" s="33" t="str">
        <f>IF(入力!C39="","",入力!C39)</f>
        <v>コウサカ</v>
      </c>
      <c r="F60" s="33" t="str">
        <f>IF(入力!E39="","",入力!E39)</f>
        <v>ナツノ</v>
      </c>
      <c r="G60" s="33">
        <f>IF(入力!M39="","",入力!M39)</f>
        <v>515959433</v>
      </c>
      <c r="H60" s="33" t="str">
        <f>IF(入力!I39="","",入力!I39)</f>
        <v>袖ケ浦市立中川小学校</v>
      </c>
      <c r="I60" s="33">
        <f>IF(入力!G39="","",入力!G39)</f>
        <v>2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飯田</v>
      </c>
      <c r="D61" s="33" t="str">
        <f>IF(入力!E42="","",入力!E42)</f>
        <v>栞帆</v>
      </c>
      <c r="E61" s="33" t="str">
        <f>IF(入力!C41="","",入力!C41)</f>
        <v>イイダ</v>
      </c>
      <c r="F61" s="33" t="str">
        <f>IF(入力!E41="","",入力!E41)</f>
        <v>シホ</v>
      </c>
      <c r="G61" s="33">
        <f>IF(入力!M41="","",入力!M41)</f>
        <v>516980875</v>
      </c>
      <c r="H61" s="33" t="str">
        <f>IF(入力!I41="","",入力!I41)</f>
        <v>袖ケ浦市立昭和小学校</v>
      </c>
      <c r="I61" s="33">
        <f>IF(入力!G41="","",入力!G41)</f>
        <v>1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2018-01-27T04:38:34Z</dcterms:modified>
</cp:coreProperties>
</file>