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1年資料\"/>
    </mc:Choice>
  </mc:AlternateContent>
  <xr:revisionPtr revIDLastSave="0" documentId="13_ncr:1_{FF9BF72D-4206-4655-BAC1-84C785880734}" xr6:coauthVersionLast="46" xr6:coauthVersionMax="46" xr10:uidLastSave="{00000000-0000-0000-0000-000000000000}"/>
  <workbookProtection lockStructure="1"/>
  <bookViews>
    <workbookView xWindow="3120" yWindow="0" windowWidth="2319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7" i="2"/>
  <c r="C17" i="4"/>
  <c r="D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C24" i="7"/>
  <c r="F24" i="7"/>
  <c r="C19" i="2"/>
</calcChain>
</file>

<file path=xl/sharedStrings.xml><?xml version="1.0" encoding="utf-8"?>
<sst xmlns="http://schemas.openxmlformats.org/spreadsheetml/2006/main" count="432" uniqueCount="292">
  <si>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</si>
  <si>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</si>
  <si>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</si>
  <si>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</si>
  <si>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</si>
  <si>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</si>
  <si>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</si>
  <si>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</si>
  <si>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</si>
  <si>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</si>
  <si>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</si>
  <si>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</si>
  <si>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</si>
  <si>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</si>
  <si>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</si>
  <si>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</si>
  <si>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</si>
  <si>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</si>
  <si>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</si>
  <si>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</si>
  <si>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</si>
  <si>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</si>
  <si>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</si>
  <si>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</si>
  <si>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</si>
  <si>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</si>
  <si>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</si>
  <si>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</si>
  <si>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</si>
  <si>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</si>
  <si>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</si>
  <si>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</si>
  <si>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</si>
  <si>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</si>
  <si>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</si>
  <si>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</si>
  <si>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</si>
  <si>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</si>
  <si>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</si>
  <si>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</si>
  <si>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</si>
  <si>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</si>
  <si>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</si>
  <si>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</si>
  <si>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</si>
  <si>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</si>
  <si>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</si>
  <si>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</si>
  <si>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</si>
  <si>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</si>
  <si>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</si>
  <si>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</si>
  <si>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</si>
  <si>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</si>
  <si>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</si>
  <si>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</si>
  <si>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</si>
  <si>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</si>
  <si>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</si>
  <si>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</si>
  <si>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</si>
  <si>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</si>
  <si>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</si>
  <si>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</si>
  <si>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</si>
  <si>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</si>
  <si>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</si>
  <si>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</si>
  <si>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</si>
  <si>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</si>
  <si>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</si>
  <si>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</si>
  <si>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</si>
  <si>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</si>
  <si>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</si>
  <si>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</si>
  <si>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</si>
  <si>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</si>
  <si>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</si>
  <si>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</si>
  <si>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</si>
  <si>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</si>
  <si>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</si>
  <si>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</si>
  <si>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</si>
  <si>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</si>
  <si>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</si>
  <si>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</si>
  <si>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</si>
  <si>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</si>
  <si>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</si>
  <si>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</si>
  <si>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</si>
  <si>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</si>
  <si>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</si>
  <si>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</si>
  <si>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</si>
  <si>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</si>
  <si>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</si>
  <si>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</si>
  <si>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</si>
  <si>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</si>
  <si>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</si>
  <si>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</si>
  <si>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</si>
  <si>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</si>
  <si>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</si>
  <si>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</si>
  <si>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</si>
  <si>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</si>
  <si>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</si>
  <si>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</si>
  <si>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</si>
  <si>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</si>
  <si>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</si>
  <si>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</si>
  <si>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</si>
  <si>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</si>
  <si>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</si>
  <si>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</si>
  <si>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</si>
  <si>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</si>
  <si>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</si>
  <si>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</si>
  <si>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</si>
  <si>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</si>
  <si>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</si>
  <si>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</si>
  <si>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</si>
  <si>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</si>
  <si>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</si>
  <si>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</si>
  <si>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</si>
  <si>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</si>
  <si>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</si>
  <si>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</si>
  <si>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</si>
  <si>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</si>
  <si>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</si>
  <si>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</si>
  <si>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</si>
  <si>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</si>
  <si>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</si>
  <si>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</si>
  <si>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</si>
  <si>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</si>
  <si>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</si>
  <si>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</si>
  <si>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</si>
  <si>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</si>
  <si>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</si>
  <si>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</si>
  <si>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</si>
  <si>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</si>
  <si>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</si>
  <si>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</si>
  <si>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</si>
  <si>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</si>
  <si>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</si>
  <si>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</si>
  <si>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</si>
  <si>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</si>
  <si>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</si>
  <si>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</si>
  <si>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</si>
  <si>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</si>
  <si>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</si>
  <si>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</si>
  <si>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</si>
  <si>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</si>
  <si>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</si>
  <si>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</si>
  <si>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</si>
  <si>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</si>
  <si>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</si>
  <si>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</si>
  <si>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</si>
  <si>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</si>
  <si>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</si>
  <si>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</si>
  <si>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</si>
  <si>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</si>
  <si>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</si>
  <si>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</si>
  <si>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</si>
  <si>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</si>
  <si>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</si>
  <si>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</si>
  <si>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</si>
  <si>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</si>
  <si>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</si>
  <si>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</si>
  <si>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</si>
  <si>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</si>
  <si>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</si>
  <si>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</si>
  <si>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</si>
  <si>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</si>
  <si>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</si>
  <si>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昭和</t>
    </r>
    <r>
      <rPr>
        <sz val="16"/>
        <color indexed="8"/>
        <rFont val="Calibri"/>
        <family val="2"/>
      </rPr>
      <t>KIDS</t>
    </r>
    <rPh sb="0" eb="2">
      <t>ショウワ</t>
    </rPh>
    <phoneticPr fontId="2"/>
  </si>
  <si>
    <t>ショウワキッズ</t>
    <phoneticPr fontId="2"/>
  </si>
  <si>
    <t>袖ケ浦市</t>
    <rPh sb="0" eb="3">
      <t>ソデガウラ</t>
    </rPh>
    <rPh sb="3" eb="4">
      <t>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</si>
  <si>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</si>
  <si>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</si>
  <si>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rPh sb="0" eb="2">
      <t>ヤマシタ</t>
    </rPh>
    <phoneticPr fontId="2"/>
  </si>
  <si>
    <t>ふじ恵</t>
    <rPh sb="2" eb="3">
      <t>エ</t>
    </rPh>
    <phoneticPr fontId="2"/>
  </si>
  <si>
    <t>田中</t>
  </si>
  <si>
    <t>田中</t>
    <rPh sb="0" eb="2">
      <t>タナカ</t>
    </rPh>
    <phoneticPr fontId="2"/>
  </si>
  <si>
    <t>俊樹</t>
  </si>
  <si>
    <t>俊樹</t>
    <rPh sb="0" eb="2">
      <t>トシキ</t>
    </rPh>
    <phoneticPr fontId="2"/>
  </si>
  <si>
    <t>安力</t>
    <rPh sb="0" eb="1">
      <t>ヤス</t>
    </rPh>
    <rPh sb="1" eb="2">
      <t>チカラ</t>
    </rPh>
    <phoneticPr fontId="2"/>
  </si>
  <si>
    <t>ヤマシタ</t>
    <phoneticPr fontId="2"/>
  </si>
  <si>
    <t>フジエ</t>
    <phoneticPr fontId="2"/>
  </si>
  <si>
    <t>タナカ</t>
  </si>
  <si>
    <t>タナカ</t>
    <phoneticPr fontId="2"/>
  </si>
  <si>
    <t>トシキ</t>
  </si>
  <si>
    <t>トシキ</t>
    <phoneticPr fontId="2"/>
  </si>
  <si>
    <t>ヤスオ</t>
    <phoneticPr fontId="2"/>
  </si>
  <si>
    <t>299</t>
    <phoneticPr fontId="2"/>
  </si>
  <si>
    <t>0243</t>
    <phoneticPr fontId="2"/>
  </si>
  <si>
    <t>千葉県袖ケ浦市福王台２－２２－２６</t>
    <phoneticPr fontId="2"/>
  </si>
  <si>
    <t>千葉県袖ケ浦市蔵波４０７１－１８２</t>
    <phoneticPr fontId="2"/>
  </si>
  <si>
    <t>千葉県袖ケ浦市横田１１８－１エバーグリーンＣ棟 </t>
    <phoneticPr fontId="2"/>
  </si>
  <si>
    <t>0261</t>
    <phoneticPr fontId="2"/>
  </si>
  <si>
    <t>0236</t>
    <phoneticPr fontId="2"/>
  </si>
  <si>
    <t>0438</t>
    <phoneticPr fontId="2"/>
  </si>
  <si>
    <t>63</t>
    <phoneticPr fontId="2"/>
  </si>
  <si>
    <t>6771</t>
    <phoneticPr fontId="2"/>
  </si>
  <si>
    <t>9139</t>
    <phoneticPr fontId="2"/>
  </si>
  <si>
    <t>090</t>
    <phoneticPr fontId="2"/>
  </si>
  <si>
    <t>3696</t>
    <phoneticPr fontId="2"/>
  </si>
  <si>
    <t>7171</t>
    <phoneticPr fontId="2"/>
  </si>
  <si>
    <t>090</t>
    <phoneticPr fontId="2"/>
  </si>
  <si>
    <t>鈴木</t>
    <phoneticPr fontId="2"/>
  </si>
  <si>
    <t>【支部予選用】第41回全日本バレーボール小学生大会申込書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</si>
  <si>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昭和小学校</t>
    <phoneticPr fontId="2"/>
  </si>
  <si>
    <t>石渡</t>
    <phoneticPr fontId="2"/>
  </si>
  <si>
    <t>真咲</t>
    <phoneticPr fontId="2"/>
  </si>
  <si>
    <t>マサキ</t>
    <phoneticPr fontId="2"/>
  </si>
  <si>
    <t>イシワタ</t>
    <phoneticPr fontId="2"/>
  </si>
  <si>
    <t>伊藤</t>
    <rPh sb="0" eb="2">
      <t>イトウ</t>
    </rPh>
    <phoneticPr fontId="2"/>
  </si>
  <si>
    <t>イトウ</t>
    <phoneticPr fontId="2"/>
  </si>
  <si>
    <t>イトウ</t>
    <phoneticPr fontId="2"/>
  </si>
  <si>
    <t>ナツノ</t>
    <phoneticPr fontId="2"/>
  </si>
  <si>
    <t>伊藤</t>
    <phoneticPr fontId="2"/>
  </si>
  <si>
    <t>夏乃</t>
    <phoneticPr fontId="2"/>
  </si>
  <si>
    <t>サクマ</t>
    <phoneticPr fontId="2"/>
  </si>
  <si>
    <t>ユノ</t>
    <phoneticPr fontId="2"/>
  </si>
  <si>
    <t>優乃</t>
    <phoneticPr fontId="2"/>
  </si>
  <si>
    <t>佐久間</t>
    <phoneticPr fontId="2"/>
  </si>
  <si>
    <t>中川小学校</t>
    <phoneticPr fontId="2"/>
  </si>
  <si>
    <t>奈良輪小学校</t>
    <phoneticPr fontId="2"/>
  </si>
  <si>
    <t>ノムラ</t>
    <phoneticPr fontId="2"/>
  </si>
  <si>
    <t>マユ</t>
    <phoneticPr fontId="2"/>
  </si>
  <si>
    <t>真結</t>
    <phoneticPr fontId="2"/>
  </si>
  <si>
    <t>野村</t>
    <phoneticPr fontId="2"/>
  </si>
  <si>
    <t>蔵波小学校</t>
    <phoneticPr fontId="2"/>
  </si>
  <si>
    <t>イイダ</t>
    <phoneticPr fontId="2"/>
  </si>
  <si>
    <t>飯田</t>
    <phoneticPr fontId="2"/>
  </si>
  <si>
    <t>シホ</t>
    <phoneticPr fontId="2"/>
  </si>
  <si>
    <t>栞帆</t>
    <phoneticPr fontId="2"/>
  </si>
  <si>
    <t>昭和小学校</t>
    <phoneticPr fontId="2"/>
  </si>
  <si>
    <t>優花</t>
    <phoneticPr fontId="2"/>
  </si>
  <si>
    <t>地曳</t>
    <phoneticPr fontId="2"/>
  </si>
  <si>
    <t>ジビキ</t>
    <phoneticPr fontId="2"/>
  </si>
  <si>
    <t>ユウカ</t>
    <phoneticPr fontId="2"/>
  </si>
  <si>
    <t>南清小学校</t>
    <phoneticPr fontId="2"/>
  </si>
  <si>
    <t>浅井</t>
    <phoneticPr fontId="2"/>
  </si>
  <si>
    <t>莉緒</t>
    <phoneticPr fontId="2"/>
  </si>
  <si>
    <t>アサイ</t>
    <phoneticPr fontId="2"/>
  </si>
  <si>
    <t>リオ</t>
    <phoneticPr fontId="2"/>
  </si>
  <si>
    <t>中郷小学校</t>
    <phoneticPr fontId="2"/>
  </si>
  <si>
    <t>コイケ</t>
    <phoneticPr fontId="2"/>
  </si>
  <si>
    <t>カオ</t>
    <phoneticPr fontId="2"/>
  </si>
  <si>
    <t>小池</t>
    <phoneticPr fontId="2"/>
  </si>
  <si>
    <t>華央</t>
    <phoneticPr fontId="2"/>
  </si>
  <si>
    <t>スズキ</t>
    <phoneticPr fontId="2"/>
  </si>
  <si>
    <t>モモミ</t>
    <phoneticPr fontId="2"/>
  </si>
  <si>
    <t>鈴木</t>
    <rPh sb="0" eb="2">
      <t>スズキ</t>
    </rPh>
    <phoneticPr fontId="2"/>
  </si>
  <si>
    <t>桃実</t>
    <phoneticPr fontId="2"/>
  </si>
  <si>
    <t>佑彩</t>
    <phoneticPr fontId="2"/>
  </si>
  <si>
    <t>ウア</t>
    <phoneticPr fontId="2"/>
  </si>
  <si>
    <t>岩根小学校</t>
    <phoneticPr fontId="2"/>
  </si>
  <si>
    <t>緒形</t>
    <phoneticPr fontId="2"/>
  </si>
  <si>
    <t>苺香</t>
    <phoneticPr fontId="2"/>
  </si>
  <si>
    <t>オガタ</t>
    <phoneticPr fontId="2"/>
  </si>
  <si>
    <t>マイカ</t>
    <phoneticPr fontId="2"/>
  </si>
  <si>
    <t>石橋</t>
    <phoneticPr fontId="2"/>
  </si>
  <si>
    <t>侑奈</t>
    <phoneticPr fontId="2"/>
  </si>
  <si>
    <t>イシバシ</t>
    <phoneticPr fontId="2"/>
  </si>
  <si>
    <t>ユウナ</t>
    <phoneticPr fontId="2"/>
  </si>
  <si>
    <t>今年はコロナ禍で限られた練習を強いられ今までよりもバレーや仲間と真剣に向き合い、話し合うことが多くなり、少しずつですが自分達のバレーが出来るようになって来ました。バレーが出来る事に感謝し、全員バレーで頑張ります。</t>
    <rPh sb="0" eb="2">
      <t>コトシ</t>
    </rPh>
    <rPh sb="6" eb="7">
      <t>カ</t>
    </rPh>
    <rPh sb="8" eb="9">
      <t>カギ</t>
    </rPh>
    <rPh sb="12" eb="14">
      <t>レンシュウ</t>
    </rPh>
    <rPh sb="15" eb="16">
      <t>シ</t>
    </rPh>
    <rPh sb="19" eb="20">
      <t>イマ</t>
    </rPh>
    <rPh sb="29" eb="31">
      <t>ナカマ</t>
    </rPh>
    <rPh sb="32" eb="34">
      <t>シンケン</t>
    </rPh>
    <rPh sb="35" eb="36">
      <t>ム</t>
    </rPh>
    <rPh sb="37" eb="38">
      <t>ア</t>
    </rPh>
    <rPh sb="40" eb="41">
      <t>ハナ</t>
    </rPh>
    <rPh sb="42" eb="43">
      <t>ア</t>
    </rPh>
    <rPh sb="47" eb="48">
      <t>オオ</t>
    </rPh>
    <rPh sb="52" eb="53">
      <t>スコ</t>
    </rPh>
    <rPh sb="59" eb="62">
      <t>ジブンタチ</t>
    </rPh>
    <rPh sb="67" eb="69">
      <t>デキ</t>
    </rPh>
    <rPh sb="76" eb="77">
      <t>キ</t>
    </rPh>
    <rPh sb="85" eb="87">
      <t>デキ</t>
    </rPh>
    <rPh sb="88" eb="89">
      <t>コト</t>
    </rPh>
    <rPh sb="90" eb="92">
      <t>カンシャ</t>
    </rPh>
    <rPh sb="94" eb="96">
      <t>ゼンイン</t>
    </rPh>
    <rPh sb="100" eb="10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</si>
</sst>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44" t="s">
        <v>188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186</v>
      </c>
      <c r="K2" s="251"/>
      <c r="L2" s="251"/>
      <c r="M2" s="251"/>
      <c r="N2" s="251"/>
      <c r="O2" s="252"/>
      <c r="P2" s="118" t="s">
        <v>164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168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149" t="s">
        <v>189</v>
      </c>
      <c r="B3" s="150"/>
      <c r="C3" s="151" t="s">
        <v>199</v>
      </c>
      <c r="D3" s="152"/>
      <c r="E3" s="152"/>
      <c r="F3" s="152"/>
      <c r="G3" s="152"/>
      <c r="H3" s="152"/>
      <c r="I3" s="153"/>
      <c r="J3" s="248" t="s">
        <v>158</v>
      </c>
      <c r="K3" s="249"/>
      <c r="L3" s="249"/>
      <c r="M3" s="249"/>
      <c r="N3" s="249"/>
      <c r="O3" s="250"/>
      <c r="P3" s="120" t="s">
        <v>201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260" t="s">
        <v>190</v>
      </c>
      <c r="B4" s="261"/>
      <c r="C4" s="253">
        <v>432542363</v>
      </c>
      <c r="D4" s="254"/>
      <c r="E4" s="254"/>
      <c r="F4" s="254"/>
      <c r="G4" s="254"/>
      <c r="H4" s="254"/>
      <c r="I4" s="255"/>
      <c r="J4" s="264" t="s">
        <v>184</v>
      </c>
      <c r="K4" s="265"/>
      <c r="L4" s="265"/>
      <c r="M4" s="265"/>
      <c r="N4" s="265"/>
      <c r="O4" s="266"/>
      <c r="P4" s="198" t="s">
        <v>161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77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183</v>
      </c>
      <c r="B5" s="263"/>
      <c r="C5" s="256"/>
      <c r="D5" s="257"/>
      <c r="E5" s="257"/>
      <c r="F5" s="257"/>
      <c r="G5" s="257"/>
      <c r="H5" s="257"/>
      <c r="I5" s="258"/>
      <c r="J5" s="228">
        <v>23013</v>
      </c>
      <c r="K5" s="228"/>
      <c r="L5" s="228"/>
      <c r="M5" s="228"/>
      <c r="N5" s="228"/>
      <c r="O5" s="228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160</v>
      </c>
      <c r="AW5" t="s">
        <v>185</v>
      </c>
    </row>
    <row r="6" spans="1:51" ht="22.5" customHeight="1">
      <c r="A6" s="96" t="s">
        <v>147</v>
      </c>
      <c r="B6" s="170"/>
      <c r="C6" s="173" t="s">
        <v>174</v>
      </c>
      <c r="D6" s="174"/>
      <c r="E6" s="175" t="s">
        <v>175</v>
      </c>
      <c r="F6" s="176"/>
      <c r="G6" s="229" t="s">
        <v>148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162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163</v>
      </c>
      <c r="AL6" s="179"/>
      <c r="AM6" s="179"/>
      <c r="AN6" s="179"/>
      <c r="AO6" s="179"/>
      <c r="AP6" s="179"/>
      <c r="AQ6" s="179"/>
      <c r="AR6" s="179"/>
      <c r="AS6" s="179"/>
      <c r="AT6" s="57" t="s">
        <v>191</v>
      </c>
    </row>
    <row r="7" spans="1:51" ht="13.5" customHeight="1">
      <c r="A7" s="96"/>
      <c r="B7" s="170"/>
      <c r="C7" s="136" t="s">
        <v>211</v>
      </c>
      <c r="D7" s="137"/>
      <c r="E7" s="138" t="s">
        <v>212</v>
      </c>
      <c r="F7" s="139"/>
      <c r="G7" s="230">
        <v>506485709</v>
      </c>
      <c r="H7" s="230"/>
      <c r="I7" s="230"/>
      <c r="J7" s="230"/>
      <c r="K7" s="230"/>
      <c r="L7" s="230"/>
      <c r="M7" s="230">
        <v>415931</v>
      </c>
      <c r="N7" s="230"/>
      <c r="O7" s="230"/>
      <c r="P7" s="203" t="s">
        <v>71</v>
      </c>
      <c r="Q7" s="204"/>
      <c r="R7" s="172" t="s">
        <v>218</v>
      </c>
      <c r="S7" s="172"/>
      <c r="T7" s="172"/>
      <c r="U7" s="172"/>
      <c r="V7" s="50" t="s">
        <v>72</v>
      </c>
      <c r="W7" s="162" t="s">
        <v>223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73</v>
      </c>
      <c r="AL7" s="83" t="s">
        <v>225</v>
      </c>
      <c r="AM7" s="83"/>
      <c r="AN7" s="83"/>
      <c r="AO7" s="83"/>
      <c r="AP7" s="83"/>
      <c r="AQ7" s="83"/>
      <c r="AR7" s="83"/>
      <c r="AS7" s="59" t="s">
        <v>74</v>
      </c>
      <c r="AT7" s="77">
        <v>73</v>
      </c>
    </row>
    <row r="8" spans="1:51" ht="18" customHeight="1">
      <c r="A8" s="96"/>
      <c r="B8" s="170"/>
      <c r="C8" s="140" t="s">
        <v>204</v>
      </c>
      <c r="D8" s="141"/>
      <c r="E8" s="142" t="s">
        <v>205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220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226</v>
      </c>
      <c r="AL8" s="85"/>
      <c r="AM8" s="85"/>
      <c r="AN8" s="85"/>
      <c r="AO8" s="60" t="s">
        <v>75</v>
      </c>
      <c r="AP8" s="85" t="s">
        <v>227</v>
      </c>
      <c r="AQ8" s="85"/>
      <c r="AR8" s="85"/>
      <c r="AS8" s="86"/>
      <c r="AT8" s="77"/>
    </row>
    <row r="9" spans="1:51" ht="14.45" customHeight="1">
      <c r="A9" s="96" t="s">
        <v>149</v>
      </c>
      <c r="B9" s="170"/>
      <c r="C9" s="136" t="s">
        <v>214</v>
      </c>
      <c r="D9" s="137"/>
      <c r="E9" s="138" t="s">
        <v>216</v>
      </c>
      <c r="F9" s="139"/>
      <c r="G9" s="230">
        <v>506470594</v>
      </c>
      <c r="H9" s="230"/>
      <c r="I9" s="230"/>
      <c r="J9" s="230">
        <v>18463</v>
      </c>
      <c r="K9" s="230"/>
      <c r="L9" s="230"/>
      <c r="M9" s="230">
        <v>334451</v>
      </c>
      <c r="N9" s="230"/>
      <c r="O9" s="230"/>
      <c r="P9" s="203" t="s">
        <v>71</v>
      </c>
      <c r="Q9" s="204"/>
      <c r="R9" s="172" t="s">
        <v>218</v>
      </c>
      <c r="S9" s="172"/>
      <c r="T9" s="172"/>
      <c r="U9" s="172"/>
      <c r="V9" s="50" t="s">
        <v>72</v>
      </c>
      <c r="W9" s="162" t="s">
        <v>219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192</v>
      </c>
      <c r="AL9" s="83" t="s">
        <v>225</v>
      </c>
      <c r="AM9" s="83"/>
      <c r="AN9" s="83"/>
      <c r="AO9" s="83"/>
      <c r="AP9" s="83"/>
      <c r="AQ9" s="83"/>
      <c r="AR9" s="83"/>
      <c r="AS9" s="59" t="s">
        <v>193</v>
      </c>
      <c r="AT9" s="78">
        <v>52</v>
      </c>
    </row>
    <row r="10" spans="1:51" ht="18" customHeight="1">
      <c r="A10" s="96"/>
      <c r="B10" s="170"/>
      <c r="C10" s="140" t="s">
        <v>207</v>
      </c>
      <c r="D10" s="141"/>
      <c r="E10" s="142" t="s">
        <v>209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221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226</v>
      </c>
      <c r="AL10" s="85"/>
      <c r="AM10" s="85"/>
      <c r="AN10" s="85"/>
      <c r="AO10" s="60" t="s">
        <v>194</v>
      </c>
      <c r="AP10" s="85" t="s">
        <v>228</v>
      </c>
      <c r="AQ10" s="85"/>
      <c r="AR10" s="85"/>
      <c r="AS10" s="86"/>
      <c r="AT10" s="78"/>
    </row>
    <row r="11" spans="1:51" ht="14.45" customHeight="1">
      <c r="A11" s="96" t="s">
        <v>150</v>
      </c>
      <c r="B11" s="170"/>
      <c r="C11" s="136" t="s">
        <v>241</v>
      </c>
      <c r="D11" s="137"/>
      <c r="E11" s="138" t="s">
        <v>217</v>
      </c>
      <c r="F11" s="139"/>
      <c r="G11" s="230">
        <v>518068844</v>
      </c>
      <c r="H11" s="230"/>
      <c r="I11" s="230"/>
      <c r="J11" s="230"/>
      <c r="K11" s="230"/>
      <c r="L11" s="230"/>
      <c r="M11" s="230"/>
      <c r="N11" s="230"/>
      <c r="O11" s="230"/>
      <c r="P11" s="203" t="s">
        <v>71</v>
      </c>
      <c r="Q11" s="204"/>
      <c r="R11" s="172" t="s">
        <v>218</v>
      </c>
      <c r="S11" s="172"/>
      <c r="T11" s="172"/>
      <c r="U11" s="172"/>
      <c r="V11" s="50" t="s">
        <v>72</v>
      </c>
      <c r="W11" s="162" t="s">
        <v>224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192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193</v>
      </c>
      <c r="AT11" s="78">
        <v>46</v>
      </c>
    </row>
    <row r="12" spans="1:51" ht="18" customHeight="1">
      <c r="A12" s="96"/>
      <c r="B12" s="170"/>
      <c r="C12" s="140" t="s">
        <v>240</v>
      </c>
      <c r="D12" s="141"/>
      <c r="E12" s="142" t="s">
        <v>210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222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230</v>
      </c>
      <c r="AL12" s="85"/>
      <c r="AM12" s="85"/>
      <c r="AN12" s="85"/>
      <c r="AO12" s="60" t="s">
        <v>194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151</v>
      </c>
      <c r="B13" s="170"/>
      <c r="C13" s="205" t="s">
        <v>213</v>
      </c>
      <c r="D13" s="137"/>
      <c r="E13" s="137" t="s">
        <v>215</v>
      </c>
      <c r="F13" s="139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6"/>
      <c r="B14" s="170"/>
      <c r="C14" s="218" t="s">
        <v>206</v>
      </c>
      <c r="D14" s="141"/>
      <c r="E14" s="141" t="s">
        <v>208</v>
      </c>
      <c r="F14" s="143"/>
      <c r="G14" s="234"/>
      <c r="H14" s="234"/>
      <c r="I14" s="234"/>
      <c r="J14" s="234"/>
      <c r="K14" s="234"/>
      <c r="L14" s="234"/>
      <c r="M14" s="234"/>
      <c r="N14" s="234"/>
      <c r="O14" s="234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5" t="s">
        <v>165</v>
      </c>
      <c r="B15" s="170"/>
      <c r="C15" s="205" t="s">
        <v>213</v>
      </c>
      <c r="D15" s="137"/>
      <c r="E15" s="137" t="s">
        <v>215</v>
      </c>
      <c r="F15" s="139"/>
      <c r="G15" s="234"/>
      <c r="H15" s="234"/>
      <c r="I15" s="234"/>
      <c r="J15" s="234"/>
      <c r="K15" s="234"/>
      <c r="L15" s="234"/>
      <c r="M15" s="234"/>
      <c r="N15" s="234"/>
      <c r="O15" s="234"/>
      <c r="P15" s="203" t="s">
        <v>71</v>
      </c>
      <c r="Q15" s="204"/>
      <c r="R15" s="172" t="s">
        <v>218</v>
      </c>
      <c r="S15" s="172"/>
      <c r="T15" s="172"/>
      <c r="U15" s="172"/>
      <c r="V15" s="49" t="s">
        <v>72</v>
      </c>
      <c r="W15" s="162" t="s">
        <v>219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192</v>
      </c>
      <c r="AL15" s="83" t="s">
        <v>225</v>
      </c>
      <c r="AM15" s="83"/>
      <c r="AN15" s="83"/>
      <c r="AO15" s="83"/>
      <c r="AP15" s="83"/>
      <c r="AQ15" s="83"/>
      <c r="AR15" s="83"/>
      <c r="AS15" s="59" t="s">
        <v>193</v>
      </c>
      <c r="AT15" s="78">
        <v>52</v>
      </c>
    </row>
    <row r="16" spans="1:51" ht="18" customHeight="1">
      <c r="A16" s="96"/>
      <c r="B16" s="170"/>
      <c r="C16" s="218" t="s">
        <v>207</v>
      </c>
      <c r="D16" s="141"/>
      <c r="E16" s="141" t="s">
        <v>209</v>
      </c>
      <c r="F16" s="143"/>
      <c r="G16" s="234"/>
      <c r="H16" s="234"/>
      <c r="I16" s="234"/>
      <c r="J16" s="234"/>
      <c r="K16" s="234"/>
      <c r="L16" s="234"/>
      <c r="M16" s="234"/>
      <c r="N16" s="234"/>
      <c r="O16" s="234"/>
      <c r="P16" s="164" t="s">
        <v>221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226</v>
      </c>
      <c r="AL16" s="85"/>
      <c r="AM16" s="85"/>
      <c r="AN16" s="85"/>
      <c r="AO16" s="60" t="s">
        <v>194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70"/>
      <c r="C17" s="219" t="str">
        <f>IF(P16="","",P16)</f>
        <v>千葉県袖ケ浦市蔵波４０７１－１８２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19" t="str">
        <f>IF(AL15="","",AL15&amp;"-"&amp;AK16&amp;"-"&amp;AP16)</f>
        <v>0438-63-9139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152</v>
      </c>
      <c r="B21" s="170"/>
      <c r="C21" s="244" t="s">
        <v>232</v>
      </c>
      <c r="D21" s="236"/>
      <c r="E21" s="236">
        <v>9676</v>
      </c>
      <c r="F21" s="236"/>
      <c r="G21" s="236">
        <v>5947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197</v>
      </c>
      <c r="B23" s="168" t="s">
        <v>153</v>
      </c>
      <c r="C23" s="224" t="s">
        <v>172</v>
      </c>
      <c r="D23" s="225"/>
      <c r="E23" s="226" t="s">
        <v>173</v>
      </c>
      <c r="F23" s="227"/>
      <c r="G23" s="168" t="s">
        <v>154</v>
      </c>
      <c r="H23" s="168"/>
      <c r="I23" s="168" t="s">
        <v>155</v>
      </c>
      <c r="J23" s="168"/>
      <c r="K23" s="168"/>
      <c r="L23" s="168"/>
      <c r="M23" s="168" t="s">
        <v>156</v>
      </c>
      <c r="N23" s="168"/>
      <c r="O23" s="168"/>
      <c r="P23" s="167" t="s">
        <v>166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70"/>
      <c r="C24" s="212" t="s">
        <v>170</v>
      </c>
      <c r="D24" s="213"/>
      <c r="E24" s="214" t="s">
        <v>171</v>
      </c>
      <c r="F24" s="215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167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34">
        <v>1</v>
      </c>
      <c r="C25" s="136" t="s">
        <v>242</v>
      </c>
      <c r="D25" s="137"/>
      <c r="E25" s="138" t="s">
        <v>243</v>
      </c>
      <c r="F25" s="139"/>
      <c r="G25" s="123">
        <v>6</v>
      </c>
      <c r="H25" s="124"/>
      <c r="I25" s="127" t="s">
        <v>250</v>
      </c>
      <c r="J25" s="128"/>
      <c r="K25" s="128"/>
      <c r="L25" s="124"/>
      <c r="M25" s="123">
        <v>515959433</v>
      </c>
      <c r="N25" s="128"/>
      <c r="O25" s="124"/>
      <c r="P25" s="123">
        <v>155</v>
      </c>
      <c r="Q25" s="128"/>
      <c r="R25" s="128"/>
      <c r="S25" s="128"/>
      <c r="T25" s="130"/>
      <c r="U25" s="1"/>
      <c r="V25" s="1"/>
      <c r="W25" s="1"/>
      <c r="X25" s="1"/>
      <c r="Y25" s="238">
        <v>12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244</v>
      </c>
      <c r="D26" s="141"/>
      <c r="E26" s="142" t="s">
        <v>245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246</v>
      </c>
      <c r="D27" s="137"/>
      <c r="E27" s="138" t="s">
        <v>247</v>
      </c>
      <c r="F27" s="139"/>
      <c r="G27" s="123">
        <v>6</v>
      </c>
      <c r="H27" s="124"/>
      <c r="I27" s="127" t="s">
        <v>251</v>
      </c>
      <c r="J27" s="128"/>
      <c r="K27" s="128"/>
      <c r="L27" s="124"/>
      <c r="M27" s="123">
        <v>518461003</v>
      </c>
      <c r="N27" s="128"/>
      <c r="O27" s="124"/>
      <c r="P27" s="123">
        <v>146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249</v>
      </c>
      <c r="D28" s="141"/>
      <c r="E28" s="142" t="s">
        <v>248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252</v>
      </c>
      <c r="D29" s="137"/>
      <c r="E29" s="138" t="s">
        <v>253</v>
      </c>
      <c r="F29" s="139"/>
      <c r="G29" s="123">
        <v>6</v>
      </c>
      <c r="H29" s="124"/>
      <c r="I29" s="127" t="s">
        <v>256</v>
      </c>
      <c r="J29" s="128"/>
      <c r="K29" s="128"/>
      <c r="L29" s="124"/>
      <c r="M29" s="123">
        <v>518975234</v>
      </c>
      <c r="N29" s="128"/>
      <c r="O29" s="124"/>
      <c r="P29" s="123">
        <v>140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255</v>
      </c>
      <c r="D30" s="141"/>
      <c r="E30" s="142" t="s">
        <v>254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257</v>
      </c>
      <c r="D31" s="137"/>
      <c r="E31" s="138" t="s">
        <v>259</v>
      </c>
      <c r="F31" s="139"/>
      <c r="G31" s="123">
        <v>5</v>
      </c>
      <c r="H31" s="124"/>
      <c r="I31" s="127" t="s">
        <v>261</v>
      </c>
      <c r="J31" s="128"/>
      <c r="K31" s="128"/>
      <c r="L31" s="124"/>
      <c r="M31" s="123">
        <v>516980875</v>
      </c>
      <c r="N31" s="128"/>
      <c r="O31" s="124"/>
      <c r="P31" s="123">
        <v>140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258</v>
      </c>
      <c r="D32" s="141"/>
      <c r="E32" s="142" t="s">
        <v>260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196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264</v>
      </c>
      <c r="D33" s="137"/>
      <c r="E33" s="138" t="s">
        <v>265</v>
      </c>
      <c r="F33" s="139"/>
      <c r="G33" s="123">
        <v>6</v>
      </c>
      <c r="H33" s="124"/>
      <c r="I33" s="127" t="s">
        <v>266</v>
      </c>
      <c r="J33" s="128"/>
      <c r="K33" s="128"/>
      <c r="L33" s="124"/>
      <c r="M33" s="123">
        <v>518451486</v>
      </c>
      <c r="N33" s="128"/>
      <c r="O33" s="124"/>
      <c r="P33" s="123">
        <v>140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263</v>
      </c>
      <c r="D34" s="141"/>
      <c r="E34" s="142" t="s">
        <v>262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269</v>
      </c>
      <c r="D35" s="137"/>
      <c r="E35" s="138" t="s">
        <v>270</v>
      </c>
      <c r="F35" s="139"/>
      <c r="G35" s="123">
        <v>6</v>
      </c>
      <c r="H35" s="124"/>
      <c r="I35" s="127" t="s">
        <v>271</v>
      </c>
      <c r="J35" s="128"/>
      <c r="K35" s="128"/>
      <c r="L35" s="124"/>
      <c r="M35" s="123">
        <v>520127539</v>
      </c>
      <c r="N35" s="128"/>
      <c r="O35" s="124"/>
      <c r="P35" s="123">
        <v>150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33"/>
      <c r="B36" s="135"/>
      <c r="C36" s="220" t="s">
        <v>267</v>
      </c>
      <c r="D36" s="221"/>
      <c r="E36" s="222" t="s">
        <v>268</v>
      </c>
      <c r="F36" s="223"/>
      <c r="G36" s="182"/>
      <c r="H36" s="231"/>
      <c r="I36" s="182"/>
      <c r="J36" s="183"/>
      <c r="K36" s="183"/>
      <c r="L36" s="231"/>
      <c r="M36" s="182"/>
      <c r="N36" s="183"/>
      <c r="O36" s="231"/>
      <c r="P36" s="182"/>
      <c r="Q36" s="183"/>
      <c r="R36" s="183"/>
      <c r="S36" s="183"/>
      <c r="T36" s="18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239</v>
      </c>
      <c r="D37" s="137"/>
      <c r="E37" s="138" t="s">
        <v>238</v>
      </c>
      <c r="F37" s="139"/>
      <c r="G37" s="123">
        <v>5</v>
      </c>
      <c r="H37" s="124"/>
      <c r="I37" s="127" t="s">
        <v>235</v>
      </c>
      <c r="J37" s="128"/>
      <c r="K37" s="128"/>
      <c r="L37" s="124"/>
      <c r="M37" s="123">
        <v>518643836</v>
      </c>
      <c r="N37" s="128"/>
      <c r="O37" s="124"/>
      <c r="P37" s="123">
        <v>144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236</v>
      </c>
      <c r="D38" s="141"/>
      <c r="E38" s="142" t="s">
        <v>237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276</v>
      </c>
      <c r="D39" s="137"/>
      <c r="E39" s="138" t="s">
        <v>277</v>
      </c>
      <c r="F39" s="139"/>
      <c r="G39" s="123">
        <v>4</v>
      </c>
      <c r="H39" s="124"/>
      <c r="I39" s="127" t="s">
        <v>251</v>
      </c>
      <c r="J39" s="128"/>
      <c r="K39" s="128"/>
      <c r="L39" s="124"/>
      <c r="M39" s="123">
        <v>519049606</v>
      </c>
      <c r="N39" s="128"/>
      <c r="O39" s="124"/>
      <c r="P39" s="123">
        <v>132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278</v>
      </c>
      <c r="D40" s="141"/>
      <c r="E40" s="142" t="s">
        <v>279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276</v>
      </c>
      <c r="D41" s="137"/>
      <c r="E41" s="138" t="s">
        <v>281</v>
      </c>
      <c r="F41" s="139"/>
      <c r="G41" s="123">
        <v>6</v>
      </c>
      <c r="H41" s="124"/>
      <c r="I41" s="127" t="s">
        <v>282</v>
      </c>
      <c r="J41" s="128"/>
      <c r="K41" s="128"/>
      <c r="L41" s="124"/>
      <c r="M41" s="123">
        <v>520395563</v>
      </c>
      <c r="N41" s="128"/>
      <c r="O41" s="124"/>
      <c r="P41" s="123">
        <v>143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233</v>
      </c>
      <c r="D42" s="141"/>
      <c r="E42" s="142" t="s">
        <v>280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285</v>
      </c>
      <c r="D43" s="137"/>
      <c r="E43" s="138" t="s">
        <v>286</v>
      </c>
      <c r="F43" s="139"/>
      <c r="G43" s="123">
        <v>5</v>
      </c>
      <c r="H43" s="124"/>
      <c r="I43" s="127" t="s">
        <v>251</v>
      </c>
      <c r="J43" s="128"/>
      <c r="K43" s="128"/>
      <c r="L43" s="124"/>
      <c r="M43" s="123">
        <v>520807127</v>
      </c>
      <c r="N43" s="128"/>
      <c r="O43" s="124"/>
      <c r="P43" s="123">
        <v>151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283</v>
      </c>
      <c r="D44" s="141"/>
      <c r="E44" s="142" t="s">
        <v>284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272</v>
      </c>
      <c r="D45" s="137"/>
      <c r="E45" s="138" t="s">
        <v>273</v>
      </c>
      <c r="F45" s="139"/>
      <c r="G45" s="123">
        <v>4</v>
      </c>
      <c r="H45" s="124"/>
      <c r="I45" s="127" t="s">
        <v>251</v>
      </c>
      <c r="J45" s="128"/>
      <c r="K45" s="128"/>
      <c r="L45" s="124"/>
      <c r="M45" s="123">
        <v>518085056</v>
      </c>
      <c r="N45" s="128"/>
      <c r="O45" s="124"/>
      <c r="P45" s="123">
        <v>136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274</v>
      </c>
      <c r="D46" s="141"/>
      <c r="E46" s="142" t="s">
        <v>275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289</v>
      </c>
      <c r="D47" s="137"/>
      <c r="E47" s="138" t="s">
        <v>290</v>
      </c>
      <c r="F47" s="139"/>
      <c r="G47" s="123">
        <v>3</v>
      </c>
      <c r="H47" s="124"/>
      <c r="I47" s="127" t="s">
        <v>266</v>
      </c>
      <c r="J47" s="128"/>
      <c r="K47" s="128"/>
      <c r="L47" s="124"/>
      <c r="M47" s="123">
        <v>520214895</v>
      </c>
      <c r="N47" s="128"/>
      <c r="O47" s="124"/>
      <c r="P47" s="123">
        <v>136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140" t="s">
        <v>287</v>
      </c>
      <c r="D48" s="141"/>
      <c r="E48" s="142" t="s">
        <v>288</v>
      </c>
      <c r="F48" s="143"/>
      <c r="G48" s="125"/>
      <c r="H48" s="126"/>
      <c r="I48" s="125"/>
      <c r="J48" s="129"/>
      <c r="K48" s="129"/>
      <c r="L48" s="126"/>
      <c r="M48" s="125"/>
      <c r="N48" s="129"/>
      <c r="O48" s="126"/>
      <c r="P48" s="125"/>
      <c r="Q48" s="129"/>
      <c r="R48" s="129"/>
      <c r="S48" s="129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1"/>
      <c r="F49" s="102"/>
      <c r="G49" s="87"/>
      <c r="H49" s="89"/>
      <c r="I49" s="11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169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3" t="s">
        <v>187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291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106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234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昭和KIDS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432542363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山下　ふじ恵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506485709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415931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田中　俊樹</v>
      </c>
      <c r="D9" s="271"/>
      <c r="E9" s="271"/>
      <c r="F9" s="271"/>
      <c r="G9" s="277">
        <f>IF(入力!G9="","",入力!G9)</f>
        <v>506470594</v>
      </c>
      <c r="H9" s="277"/>
      <c r="I9" s="277"/>
      <c r="J9" s="277">
        <f>IF(入力!J9="","",入力!J9)</f>
        <v>18463</v>
      </c>
      <c r="K9" s="277"/>
      <c r="L9" s="277"/>
      <c r="M9" s="277">
        <f>IF(入力!M9="","",入力!M9)</f>
        <v>334451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>伊藤　安力</v>
      </c>
      <c r="D11" s="271"/>
      <c r="E11" s="271"/>
      <c r="F11" s="271"/>
      <c r="G11" s="277">
        <f>IF(入力!G11="","",入力!G11)</f>
        <v>518068844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田中　俊樹</v>
      </c>
      <c r="D13" s="271"/>
      <c r="E13" s="271"/>
      <c r="F13" s="271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9"/>
      <c r="B14" s="269"/>
      <c r="C14" s="274"/>
      <c r="D14" s="275"/>
      <c r="E14" s="275"/>
      <c r="F14" s="275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9" t="s">
        <v>5</v>
      </c>
      <c r="B15" s="269"/>
      <c r="C15" s="270" t="str">
        <f>IF(入力!C16="","",入力!C16&amp;"　"&amp;入力!E16)</f>
        <v>田中　俊樹</v>
      </c>
      <c r="D15" s="271"/>
      <c r="E15" s="271"/>
      <c r="F15" s="278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9"/>
      <c r="B16" s="269"/>
      <c r="C16" s="274"/>
      <c r="D16" s="275"/>
      <c r="E16" s="275"/>
      <c r="F16" s="279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9" t="s">
        <v>6</v>
      </c>
      <c r="B17" s="269"/>
      <c r="C17" s="280" t="str">
        <f>IF(入力!C17="","",入力!C17&amp;"　"&amp;入力!E17)</f>
        <v>千葉県袖ケ浦市蔵波４０７１－１８２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0438-63-9139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090－9676－5947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伊藤　夏乃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中川小学校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515959433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佐久間　優乃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奈良輪小学校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518461003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野村　真結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蔵波小学校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518975234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飯田　栞帆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昭和小学校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516980875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地曳　優花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南清小学校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518451486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浅井　莉緒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中郷小学校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520127539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石渡　真咲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昭和小学校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518643836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鈴木　桃実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奈良輪小学校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519049606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鈴木　佑彩</v>
      </c>
      <c r="D41" s="271"/>
      <c r="E41" s="271"/>
      <c r="F41" s="271"/>
      <c r="G41" s="269">
        <f>IF(入力!G41="","",入力!G41)</f>
        <v>6</v>
      </c>
      <c r="H41" s="269" t="str">
        <f>IF(入力!H41="","",入力!H41)</f>
        <v/>
      </c>
      <c r="I41" s="269" t="str">
        <f>IF(入力!I41="","",入力!I41)</f>
        <v>岩根小学校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520395563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緒形　苺香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奈良輪小学校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520807127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小池　華央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奈良輪小学校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518085056</v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石橋　侑奈</v>
      </c>
      <c r="D47" s="271"/>
      <c r="E47" s="271"/>
      <c r="F47" s="271"/>
      <c r="G47" s="269">
        <f>IF(入力!G47="","",入力!G47)</f>
        <v>3</v>
      </c>
      <c r="H47" s="269" t="str">
        <f>IF(入力!H47="","",入力!H47)</f>
        <v/>
      </c>
      <c r="I47" s="269" t="str">
        <f>IF(入力!I47="","",入力!I47)</f>
        <v>南清小学校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520214895</v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70"/>
      <c r="AW1" s="370"/>
      <c r="AX1" s="4" t="s">
        <v>27</v>
      </c>
      <c r="AY1" s="5"/>
      <c r="AZ1" s="370"/>
      <c r="BA1" s="370"/>
      <c r="BB1" s="4" t="s">
        <v>28</v>
      </c>
      <c r="BC1" s="5"/>
      <c r="BD1" s="370"/>
      <c r="BE1" s="370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71" t="s">
        <v>64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31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34</v>
      </c>
      <c r="G13" s="4"/>
      <c r="H13" s="410"/>
      <c r="I13" s="411"/>
      <c r="J13" s="412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36</v>
      </c>
      <c r="D16" s="383"/>
      <c r="E16" s="383"/>
      <c r="F16" s="383"/>
      <c r="G16" s="384"/>
      <c r="H16" s="405" t="s">
        <v>65</v>
      </c>
      <c r="I16" s="406"/>
      <c r="J16" s="406"/>
      <c r="K16" s="383" t="str">
        <f>IF(入力!C2="","",入力!C2)</f>
        <v>ショウワキッズ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66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37</v>
      </c>
      <c r="AK16" s="375"/>
      <c r="AL16" s="375"/>
      <c r="AM16" s="376"/>
      <c r="AN16" s="399" t="str">
        <f>IF(入力!P3="","",入力!P3)</f>
        <v>袖ケ浦市</v>
      </c>
      <c r="AO16" s="400"/>
      <c r="AP16" s="400"/>
      <c r="AQ16" s="400"/>
      <c r="AR16" s="400"/>
      <c r="AS16" s="400"/>
      <c r="AT16" s="375" t="s">
        <v>67</v>
      </c>
      <c r="AU16" s="376"/>
      <c r="AV16" s="382" t="s">
        <v>38</v>
      </c>
      <c r="AW16" s="383"/>
      <c r="AX16" s="383"/>
      <c r="AY16" s="384"/>
      <c r="AZ16" s="387" t="str">
        <f>IF(入力!P5="","",入力!P5)</f>
        <v>ＪＲ内房</v>
      </c>
      <c r="BA16" s="388"/>
      <c r="BB16" s="388"/>
      <c r="BC16" s="388"/>
      <c r="BD16" s="388"/>
      <c r="BE16" s="388"/>
      <c r="BF16" s="435" t="s">
        <v>39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昭和KIDS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(女子)</v>
      </c>
      <c r="V17" s="393"/>
      <c r="W17" s="393"/>
      <c r="X17" s="394"/>
      <c r="Y17" s="418">
        <f>IF(入力!C4="","",入力!C4)</f>
        <v>432542363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4"/>
      <c r="D18" s="327"/>
      <c r="E18" s="327"/>
      <c r="F18" s="327"/>
      <c r="G18" s="365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5"/>
      <c r="AL18" s="355"/>
      <c r="AM18" s="381"/>
      <c r="AN18" s="403"/>
      <c r="AO18" s="404"/>
      <c r="AP18" s="404"/>
      <c r="AQ18" s="404"/>
      <c r="AR18" s="404"/>
      <c r="AS18" s="404"/>
      <c r="AT18" s="355"/>
      <c r="AU18" s="381"/>
      <c r="AV18" s="351"/>
      <c r="AW18" s="327"/>
      <c r="AX18" s="327"/>
      <c r="AY18" s="365"/>
      <c r="AZ18" s="391" t="str">
        <f>IF(入力!AE5="","",入力!AE5)</f>
        <v>袖ケ浦</v>
      </c>
      <c r="BA18" s="392"/>
      <c r="BB18" s="392"/>
      <c r="BC18" s="392"/>
      <c r="BD18" s="392"/>
      <c r="BE18" s="392"/>
      <c r="BF18" s="13" t="s">
        <v>40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72" t="s">
        <v>41</v>
      </c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 t="s">
        <v>68</v>
      </c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 t="s">
        <v>69</v>
      </c>
      <c r="AT19" s="372"/>
      <c r="AU19" s="372"/>
      <c r="AV19" s="372"/>
      <c r="AW19" s="372"/>
      <c r="AX19" s="372"/>
      <c r="AY19" s="372"/>
      <c r="AZ19" s="372"/>
      <c r="BA19" s="372"/>
      <c r="BB19" s="372"/>
      <c r="BC19" s="372"/>
      <c r="BD19" s="372"/>
      <c r="BE19" s="372"/>
      <c r="BF19" s="373"/>
    </row>
    <row r="20" spans="3:58" ht="15" customHeight="1">
      <c r="C20" s="438" t="s">
        <v>42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437" t="str">
        <f>IF(入力!J7="","",入力!J7)</f>
        <v/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>
        <f>IF(入力!J9="","",入力!J9)</f>
        <v>18463</v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43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437">
        <f>IF(入力!M7="","",入力!M7)</f>
        <v>415931</v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>
        <f>IF(入力!M9="","",入力!M9)</f>
        <v>334451</v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1" t="s">
        <v>70</v>
      </c>
      <c r="D22" s="362"/>
      <c r="E22" s="362"/>
      <c r="F22" s="362"/>
      <c r="G22" s="363"/>
      <c r="H22" s="366" t="str">
        <f>IF(入力!C7="","",入力!C7&amp;"　"&amp;入力!E7)</f>
        <v>ヤマシタ　フジエ</v>
      </c>
      <c r="I22" s="331"/>
      <c r="J22" s="331"/>
      <c r="K22" s="331"/>
      <c r="L22" s="331"/>
      <c r="M22" s="331"/>
      <c r="N22" s="331"/>
      <c r="O22" s="331"/>
      <c r="P22" s="331"/>
      <c r="Q22" s="340"/>
      <c r="R22" s="332" t="s">
        <v>44</v>
      </c>
      <c r="S22" s="331"/>
      <c r="T22" s="341">
        <f>IF(入力!AT7="","",入力!AT7)</f>
        <v>73</v>
      </c>
      <c r="U22" s="342"/>
      <c r="V22" s="343"/>
      <c r="W22" s="332" t="s">
        <v>45</v>
      </c>
      <c r="X22" s="332"/>
      <c r="Y22" s="332"/>
      <c r="Z22" s="14" t="s">
        <v>71</v>
      </c>
      <c r="AA22" s="15"/>
      <c r="AB22" s="331" t="str">
        <f>IF(入力!R7="","",入力!R7)</f>
        <v>299</v>
      </c>
      <c r="AC22" s="331"/>
      <c r="AD22" s="331"/>
      <c r="AE22" s="331"/>
      <c r="AF22" s="16" t="s">
        <v>72</v>
      </c>
      <c r="AG22" s="331" t="str">
        <f>IF(入力!W7="","",入力!W7)</f>
        <v>0261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0"/>
      <c r="AU22" s="332" t="s">
        <v>46</v>
      </c>
      <c r="AV22" s="331"/>
      <c r="AW22" s="331"/>
      <c r="AX22" s="17" t="s">
        <v>73</v>
      </c>
      <c r="AY22" s="331" t="str">
        <f>IF(入力!AL7="","",入力!AL7)</f>
        <v>0438</v>
      </c>
      <c r="AZ22" s="331"/>
      <c r="BA22" s="331"/>
      <c r="BB22" s="331"/>
      <c r="BC22" s="331"/>
      <c r="BD22" s="331"/>
      <c r="BE22" s="331"/>
      <c r="BF22" s="18" t="s">
        <v>74</v>
      </c>
    </row>
    <row r="23" spans="3:58" ht="19.5" customHeight="1">
      <c r="C23" s="364" t="s">
        <v>47</v>
      </c>
      <c r="D23" s="327"/>
      <c r="E23" s="327"/>
      <c r="F23" s="327"/>
      <c r="G23" s="365"/>
      <c r="H23" s="367" t="str">
        <f>IF(入力!C8="","",入力!C8&amp;"　"&amp;入力!E8)</f>
        <v>山下　ふじ恵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27"/>
      <c r="S23" s="327"/>
      <c r="T23" s="356"/>
      <c r="U23" s="357"/>
      <c r="V23" s="358"/>
      <c r="W23" s="355"/>
      <c r="X23" s="355"/>
      <c r="Y23" s="355"/>
      <c r="Z23" s="348" t="str">
        <f>IF(入力!P8="","",入力!P8)</f>
        <v>千葉県袖ケ浦市福王台２－２２－２６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7"/>
      <c r="AV23" s="327"/>
      <c r="AW23" s="327"/>
      <c r="AX23" s="351" t="str">
        <f>IF(入力!AK8="","",入力!AK8)</f>
        <v>63</v>
      </c>
      <c r="AY23" s="327"/>
      <c r="AZ23" s="327"/>
      <c r="BA23" s="327"/>
      <c r="BB23" s="19" t="s">
        <v>75</v>
      </c>
      <c r="BC23" s="327" t="str">
        <f>IF(入力!AP8="","",入力!AP8)</f>
        <v>6771</v>
      </c>
      <c r="BD23" s="327"/>
      <c r="BE23" s="327"/>
      <c r="BF23" s="347"/>
    </row>
    <row r="24" spans="3:58" ht="12" customHeight="1">
      <c r="C24" s="361" t="s">
        <v>76</v>
      </c>
      <c r="D24" s="362"/>
      <c r="E24" s="362"/>
      <c r="F24" s="362"/>
      <c r="G24" s="363"/>
      <c r="H24" s="366" t="str">
        <f>IF(入力!C9="","",入力!C9&amp;"　"&amp;入力!E9)</f>
        <v>タナカ　トシキ</v>
      </c>
      <c r="I24" s="331"/>
      <c r="J24" s="331"/>
      <c r="K24" s="331"/>
      <c r="L24" s="331"/>
      <c r="M24" s="331"/>
      <c r="N24" s="331"/>
      <c r="O24" s="331"/>
      <c r="P24" s="331"/>
      <c r="Q24" s="340"/>
      <c r="R24" s="332" t="s">
        <v>44</v>
      </c>
      <c r="S24" s="331"/>
      <c r="T24" s="341">
        <f>IF(入力!AT9="","",入力!AT9)</f>
        <v>52</v>
      </c>
      <c r="U24" s="342"/>
      <c r="V24" s="343"/>
      <c r="W24" s="332" t="s">
        <v>45</v>
      </c>
      <c r="X24" s="332"/>
      <c r="Y24" s="332"/>
      <c r="Z24" s="14" t="s">
        <v>71</v>
      </c>
      <c r="AA24" s="15"/>
      <c r="AB24" s="331" t="str">
        <f>IF(入力!R9="","",入力!R9)</f>
        <v>299</v>
      </c>
      <c r="AC24" s="331"/>
      <c r="AD24" s="331"/>
      <c r="AE24" s="331"/>
      <c r="AF24" s="16" t="s">
        <v>72</v>
      </c>
      <c r="AG24" s="331" t="str">
        <f>IF(入力!W9="","",入力!W9)</f>
        <v>0243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0"/>
      <c r="AU24" s="332" t="s">
        <v>46</v>
      </c>
      <c r="AV24" s="331"/>
      <c r="AW24" s="331"/>
      <c r="AX24" s="17" t="s">
        <v>73</v>
      </c>
      <c r="AY24" s="331" t="str">
        <f>IF(入力!AL9="","",入力!AL9)</f>
        <v>0438</v>
      </c>
      <c r="AZ24" s="331"/>
      <c r="BA24" s="331"/>
      <c r="BB24" s="331"/>
      <c r="BC24" s="331"/>
      <c r="BD24" s="331"/>
      <c r="BE24" s="331"/>
      <c r="BF24" s="18" t="s">
        <v>74</v>
      </c>
    </row>
    <row r="25" spans="3:58" ht="19.5" customHeight="1">
      <c r="C25" s="364" t="s">
        <v>77</v>
      </c>
      <c r="D25" s="327"/>
      <c r="E25" s="327"/>
      <c r="F25" s="327"/>
      <c r="G25" s="365"/>
      <c r="H25" s="367" t="str">
        <f>IF(入力!C10="","",入力!C10&amp;"　"&amp;入力!E10)</f>
        <v>田中　俊樹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27"/>
      <c r="S25" s="327"/>
      <c r="T25" s="356"/>
      <c r="U25" s="357"/>
      <c r="V25" s="358"/>
      <c r="W25" s="355"/>
      <c r="X25" s="355"/>
      <c r="Y25" s="355"/>
      <c r="Z25" s="348" t="str">
        <f>IF(入力!P10="","",入力!P10)</f>
        <v>千葉県袖ケ浦市蔵波４０７１－１８２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7"/>
      <c r="AV25" s="327"/>
      <c r="AW25" s="327"/>
      <c r="AX25" s="351" t="str">
        <f>IF(入力!AK10="","",入力!AK10)</f>
        <v>63</v>
      </c>
      <c r="AY25" s="327"/>
      <c r="AZ25" s="327"/>
      <c r="BA25" s="327"/>
      <c r="BB25" s="19" t="s">
        <v>75</v>
      </c>
      <c r="BC25" s="327" t="str">
        <f>IF(入力!AP10="","",入力!AP10)</f>
        <v>9139</v>
      </c>
      <c r="BD25" s="327"/>
      <c r="BE25" s="327"/>
      <c r="BF25" s="347"/>
    </row>
    <row r="26" spans="3:58" ht="12" customHeight="1">
      <c r="C26" s="361" t="s">
        <v>70</v>
      </c>
      <c r="D26" s="362"/>
      <c r="E26" s="362"/>
      <c r="F26" s="362"/>
      <c r="G26" s="363"/>
      <c r="H26" s="366" t="str">
        <f>IF(入力!C11="","",入力!C11&amp;"　"&amp;入力!E11)</f>
        <v>イトウ　ヤスオ</v>
      </c>
      <c r="I26" s="331"/>
      <c r="J26" s="331"/>
      <c r="K26" s="331"/>
      <c r="L26" s="331"/>
      <c r="M26" s="331"/>
      <c r="N26" s="331"/>
      <c r="O26" s="331"/>
      <c r="P26" s="331"/>
      <c r="Q26" s="340"/>
      <c r="R26" s="332" t="s">
        <v>44</v>
      </c>
      <c r="S26" s="331"/>
      <c r="T26" s="341">
        <f>IF(入力!AT11="","",入力!AT11)</f>
        <v>46</v>
      </c>
      <c r="U26" s="342"/>
      <c r="V26" s="343"/>
      <c r="W26" s="332" t="s">
        <v>45</v>
      </c>
      <c r="X26" s="332"/>
      <c r="Y26" s="332"/>
      <c r="Z26" s="14" t="s">
        <v>71</v>
      </c>
      <c r="AA26" s="15"/>
      <c r="AB26" s="331" t="str">
        <f>IF(入力!R11="","",入力!R11)</f>
        <v>299</v>
      </c>
      <c r="AC26" s="331"/>
      <c r="AD26" s="331"/>
      <c r="AE26" s="331"/>
      <c r="AF26" s="16" t="s">
        <v>72</v>
      </c>
      <c r="AG26" s="331" t="str">
        <f>IF(入力!W11="","",入力!W11)</f>
        <v>0236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0"/>
      <c r="AU26" s="332" t="s">
        <v>46</v>
      </c>
      <c r="AV26" s="331"/>
      <c r="AW26" s="331"/>
      <c r="AX26" s="17" t="s">
        <v>73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18" t="s">
        <v>74</v>
      </c>
    </row>
    <row r="27" spans="3:58" ht="19.5" customHeight="1">
      <c r="C27" s="364" t="s">
        <v>78</v>
      </c>
      <c r="D27" s="327"/>
      <c r="E27" s="327"/>
      <c r="F27" s="327"/>
      <c r="G27" s="365"/>
      <c r="H27" s="367" t="str">
        <f>IF(入力!C12="","",入力!C12&amp;"　"&amp;入力!E12)</f>
        <v>伊藤　安力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27"/>
      <c r="S27" s="327"/>
      <c r="T27" s="356"/>
      <c r="U27" s="357"/>
      <c r="V27" s="358"/>
      <c r="W27" s="355"/>
      <c r="X27" s="355"/>
      <c r="Y27" s="355"/>
      <c r="Z27" s="348" t="str">
        <f>IF(入力!P12="","",入力!P12)</f>
        <v>千葉県袖ケ浦市横田１１８－１エバーグリーンＣ棟 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7"/>
      <c r="AV27" s="327"/>
      <c r="AW27" s="327"/>
      <c r="AX27" s="351" t="str">
        <f>IF(入力!AK12="","",入力!AK12)</f>
        <v>3696</v>
      </c>
      <c r="AY27" s="327"/>
      <c r="AZ27" s="327"/>
      <c r="BA27" s="327"/>
      <c r="BB27" s="19" t="s">
        <v>75</v>
      </c>
      <c r="BC27" s="327" t="str">
        <f>IF(入力!AP12="","",入力!AP12)</f>
        <v>7171</v>
      </c>
      <c r="BD27" s="327"/>
      <c r="BE27" s="327"/>
      <c r="BF27" s="347"/>
    </row>
    <row r="28" spans="3:58" ht="12" customHeight="1">
      <c r="C28" s="361" t="s">
        <v>70</v>
      </c>
      <c r="D28" s="362"/>
      <c r="E28" s="362"/>
      <c r="F28" s="362"/>
      <c r="G28" s="363"/>
      <c r="H28" s="366" t="str">
        <f>IF(入力!C15="","",入力!C15&amp;"　"&amp;入力!E15)</f>
        <v>タナカ　トシキ</v>
      </c>
      <c r="I28" s="331"/>
      <c r="J28" s="331"/>
      <c r="K28" s="331"/>
      <c r="L28" s="331"/>
      <c r="M28" s="331"/>
      <c r="N28" s="331"/>
      <c r="O28" s="331"/>
      <c r="P28" s="331"/>
      <c r="Q28" s="340"/>
      <c r="R28" s="332" t="s">
        <v>44</v>
      </c>
      <c r="S28" s="331"/>
      <c r="T28" s="341">
        <f>IF(入力!AT15="","",入力!AT15)</f>
        <v>52</v>
      </c>
      <c r="U28" s="342"/>
      <c r="V28" s="343"/>
      <c r="W28" s="332" t="s">
        <v>45</v>
      </c>
      <c r="X28" s="332"/>
      <c r="Y28" s="332"/>
      <c r="Z28" s="14" t="s">
        <v>71</v>
      </c>
      <c r="AA28" s="15"/>
      <c r="AB28" s="331" t="str">
        <f>IF(入力!R15="","",入力!R15)</f>
        <v>299</v>
      </c>
      <c r="AC28" s="331"/>
      <c r="AD28" s="331"/>
      <c r="AE28" s="331"/>
      <c r="AF28" s="16" t="s">
        <v>72</v>
      </c>
      <c r="AG28" s="331" t="str">
        <f>IF(入力!W15="","",入力!W15)</f>
        <v>0243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0"/>
      <c r="AU28" s="332" t="s">
        <v>46</v>
      </c>
      <c r="AV28" s="331"/>
      <c r="AW28" s="331"/>
      <c r="AX28" s="17" t="s">
        <v>73</v>
      </c>
      <c r="AY28" s="331" t="str">
        <f>IF(入力!AL15="","",入力!AL15)</f>
        <v>0438</v>
      </c>
      <c r="AZ28" s="331"/>
      <c r="BA28" s="331"/>
      <c r="BB28" s="331"/>
      <c r="BC28" s="331"/>
      <c r="BD28" s="331"/>
      <c r="BE28" s="331"/>
      <c r="BF28" s="18" t="s">
        <v>74</v>
      </c>
    </row>
    <row r="29" spans="3:58" ht="19.5" customHeight="1" thickBot="1">
      <c r="C29" s="359" t="s">
        <v>48</v>
      </c>
      <c r="D29" s="333"/>
      <c r="E29" s="333"/>
      <c r="F29" s="333"/>
      <c r="G29" s="360"/>
      <c r="H29" s="352" t="str">
        <f>IF(入力!C16="","",入力!C16&amp;"　"&amp;入力!E16)</f>
        <v>田中　俊樹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33"/>
      <c r="S29" s="333"/>
      <c r="T29" s="344"/>
      <c r="U29" s="345"/>
      <c r="V29" s="346"/>
      <c r="W29" s="339"/>
      <c r="X29" s="339"/>
      <c r="Y29" s="339"/>
      <c r="Z29" s="334" t="str">
        <f>IF(入力!P16="","",入力!P16)</f>
        <v>千葉県袖ケ浦市蔵波４０７１－１８２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63</v>
      </c>
      <c r="AY29" s="333"/>
      <c r="AZ29" s="333"/>
      <c r="BA29" s="333"/>
      <c r="BB29" s="73" t="s">
        <v>75</v>
      </c>
      <c r="BC29" s="333" t="str">
        <f>IF(入力!AP16="","",入力!AP16)</f>
        <v>9139</v>
      </c>
      <c r="BD29" s="333"/>
      <c r="BE29" s="333"/>
      <c r="BF29" s="338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328" t="s">
        <v>51</v>
      </c>
      <c r="D33" s="329"/>
      <c r="E33" s="329"/>
      <c r="F33" s="329" t="s">
        <v>52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53</v>
      </c>
      <c r="R33" s="329"/>
      <c r="S33" s="329"/>
      <c r="T33" s="329" t="s">
        <v>54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55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56</v>
      </c>
      <c r="BA33" s="329"/>
      <c r="BB33" s="329"/>
      <c r="BC33" s="329"/>
      <c r="BD33" s="329"/>
      <c r="BE33" s="329"/>
      <c r="BF33" s="330"/>
    </row>
    <row r="34" spans="3:58" ht="15" customHeight="1">
      <c r="C34" s="287">
        <f>IF(入力!B25="","",入力!B25)</f>
        <v>1</v>
      </c>
      <c r="D34" s="288"/>
      <c r="E34" s="289"/>
      <c r="F34" s="293" t="str">
        <f>IF(入力!C26="","",入力!C25&amp;"　"&amp;入力!E25&amp;"
"&amp;入力!C26&amp;"　"&amp;入力!E26)</f>
        <v>イトウ　ナツノ
伊藤　夏乃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中川小学校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515959433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155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サクマ　ユノ
佐久間　優乃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6</v>
      </c>
      <c r="R36" s="300"/>
      <c r="S36" s="301"/>
      <c r="T36" s="305" t="str">
        <f>IF(入力!I27="","",入力!I27)</f>
        <v>奈良輪小学校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518461003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146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ノムラ　マユ
野村　真結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6</v>
      </c>
      <c r="R38" s="300"/>
      <c r="S38" s="301"/>
      <c r="T38" s="305" t="str">
        <f>IF(入力!I29="","",入力!I29)</f>
        <v>蔵波小学校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518975234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140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イイダ　シホ
飯田　栞帆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5</v>
      </c>
      <c r="R40" s="300"/>
      <c r="S40" s="301"/>
      <c r="T40" s="305" t="str">
        <f>IF(入力!I31="","",入力!I31)</f>
        <v>昭和小学校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516980875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140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ジビキ　ユウカ
地曳　優花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6</v>
      </c>
      <c r="R42" s="300"/>
      <c r="S42" s="301"/>
      <c r="T42" s="305" t="str">
        <f>IF(入力!I33="","",入力!I33)</f>
        <v>南清小学校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518451486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140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アサイ　リオ
浅井　莉緒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6</v>
      </c>
      <c r="R44" s="300"/>
      <c r="S44" s="301"/>
      <c r="T44" s="305" t="str">
        <f>IF(入力!I35="","",入力!I35)</f>
        <v>中郷小学校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520127539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150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イシワタ　マサキ
石渡　真咲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5</v>
      </c>
      <c r="R46" s="300"/>
      <c r="S46" s="301"/>
      <c r="T46" s="305" t="str">
        <f>IF(入力!I37="","",入力!I37)</f>
        <v>昭和小学校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518643836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144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8</v>
      </c>
      <c r="D48" s="288"/>
      <c r="E48" s="289"/>
      <c r="F48" s="293" t="str">
        <f>IF(入力!C40="","",入力!C39&amp;"　"&amp;入力!E39&amp;"
"&amp;入力!C40&amp;"　"&amp;入力!E40)</f>
        <v>スズキ　モモミ
鈴木　桃実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4</v>
      </c>
      <c r="R48" s="300"/>
      <c r="S48" s="301"/>
      <c r="T48" s="305" t="str">
        <f>IF(入力!I39="","",入力!I39)</f>
        <v>奈良輪小学校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519049606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132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>
        <f>IF(入力!B41="","",入力!B41)</f>
        <v>9</v>
      </c>
      <c r="D50" s="288"/>
      <c r="E50" s="289"/>
      <c r="F50" s="293" t="str">
        <f>IF(入力!C42="","",入力!C41&amp;"　"&amp;入力!E41&amp;"
"&amp;入力!C42&amp;"　"&amp;入力!E42)</f>
        <v>スズキ　ウア
鈴木　佑彩</v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>
        <f>IF(入力!G41="","",入力!G41)</f>
        <v>6</v>
      </c>
      <c r="R50" s="300"/>
      <c r="S50" s="301"/>
      <c r="T50" s="305" t="str">
        <f>IF(入力!I41="","",入力!I41)</f>
        <v>岩根小学校</v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>
        <f>IF(入力!M41="","",入力!M41)</f>
        <v>520395563</v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>
        <f>IF(入力!P41="","",入力!P41)</f>
        <v>143</v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>
        <f>IF(入力!B43="","",入力!B43)</f>
        <v>10</v>
      </c>
      <c r="D52" s="288"/>
      <c r="E52" s="289"/>
      <c r="F52" s="293" t="str">
        <f>IF(入力!C44="","",入力!C43&amp;"　"&amp;入力!E43&amp;"
"&amp;入力!C44&amp;"　"&amp;入力!E44)</f>
        <v>オガタ　マイカ
緒形　苺香</v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>
        <f>IF(入力!G43="","",入力!G43)</f>
        <v>5</v>
      </c>
      <c r="R52" s="300"/>
      <c r="S52" s="301"/>
      <c r="T52" s="305" t="str">
        <f>IF(入力!I43="","",入力!I43)</f>
        <v>奈良輪小学校</v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>
        <f>IF(入力!M43="","",入力!M43)</f>
        <v>520807127</v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>
        <f>IF(入力!P43="","",入力!P43)</f>
        <v>151</v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>
        <f>IF(入力!B45="","",入力!B45)</f>
        <v>11</v>
      </c>
      <c r="D54" s="288"/>
      <c r="E54" s="289"/>
      <c r="F54" s="293" t="str">
        <f>IF(入力!C46="","",入力!C45&amp;"　"&amp;入力!E45&amp;"
"&amp;入力!C46&amp;"　"&amp;入力!E46)</f>
        <v>コイケ　カオ
小池　華央</v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>
        <f>IF(入力!G45="","",入力!G45)</f>
        <v>4</v>
      </c>
      <c r="R54" s="300"/>
      <c r="S54" s="301"/>
      <c r="T54" s="305" t="str">
        <f>IF(入力!I45="","",入力!I45)</f>
        <v>奈良輪小学校</v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>
        <f>IF(入力!M45="","",入力!M45)</f>
        <v>518085056</v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>
        <f>IF(入力!P45="","",入力!P45)</f>
        <v>136</v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>
        <f>IF(入力!B47="","",入力!B47)</f>
        <v>12</v>
      </c>
      <c r="D56" s="288"/>
      <c r="E56" s="289"/>
      <c r="F56" s="293" t="str">
        <f>IF(入力!C48="","",入力!C47&amp;"　"&amp;入力!E47&amp;"
"&amp;入力!C48&amp;"　"&amp;入力!E48)</f>
        <v>イシバシ　ユウナ
石橋　侑奈</v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>
        <f>IF(入力!G47="","",入力!G47)</f>
        <v>3</v>
      </c>
      <c r="R56" s="300"/>
      <c r="S56" s="301"/>
      <c r="T56" s="305" t="str">
        <f>IF(入力!I47="","",入力!I47)</f>
        <v>南清小学校</v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>
        <f>IF(入力!M47="","",入力!M47)</f>
        <v>520214895</v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>
        <f>IF(入力!P47="","",入力!P47)</f>
        <v>136</v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62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24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昭和KIDS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432542363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山下　ふじ恵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506485709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415931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田中　俊樹</v>
      </c>
      <c r="D9" s="271"/>
      <c r="E9" s="271"/>
      <c r="F9" s="271"/>
      <c r="G9" s="277">
        <f>IF(入力!G9="","",入力!G9)</f>
        <v>506470594</v>
      </c>
      <c r="H9" s="277"/>
      <c r="I9" s="277"/>
      <c r="J9" s="277">
        <f>IF(入力!J9="","",入力!J9)</f>
        <v>18463</v>
      </c>
      <c r="K9" s="277"/>
      <c r="L9" s="277"/>
      <c r="M9" s="277">
        <f>IF(入力!M9="","",入力!M9)</f>
        <v>334451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伊藤　安力</v>
      </c>
      <c r="D11" s="271"/>
      <c r="E11" s="271"/>
      <c r="F11" s="271"/>
      <c r="G11" s="277">
        <f>IF(入力!G11="","",入力!G11)</f>
        <v>518068844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田中　俊樹</v>
      </c>
      <c r="D13" s="271"/>
      <c r="E13" s="271"/>
      <c r="F13" s="271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9"/>
      <c r="B14" s="269"/>
      <c r="C14" s="274"/>
      <c r="D14" s="275"/>
      <c r="E14" s="275"/>
      <c r="F14" s="275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9" t="s">
        <v>5</v>
      </c>
      <c r="B15" s="269"/>
      <c r="C15" s="270" t="str">
        <f>IF(入力!C16="","",入力!C16&amp;"　"&amp;入力!E16)</f>
        <v>田中　俊樹</v>
      </c>
      <c r="D15" s="271"/>
      <c r="E15" s="271"/>
      <c r="F15" s="278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9"/>
      <c r="B16" s="269"/>
      <c r="C16" s="274"/>
      <c r="D16" s="275"/>
      <c r="E16" s="275"/>
      <c r="F16" s="279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千葉県袖ケ浦市蔵波４０７１－１８２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0438-63-9139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090－9676－5947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伊藤　夏乃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中川小学校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515959433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佐久間　優乃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奈良輪小学校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518461003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野村　真結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蔵波小学校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518975234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飯田　栞帆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昭和小学校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516980875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地曳　優花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南清小学校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518451486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浅井　莉緒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中郷小学校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520127539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石渡　真咲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昭和小学校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518643836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鈴木　桃実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奈良輪小学校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519049606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鈴木　佑彩</v>
      </c>
      <c r="D41" s="271"/>
      <c r="E41" s="271"/>
      <c r="F41" s="271"/>
      <c r="G41" s="269">
        <f>IF(入力!G41="","",入力!G41)</f>
        <v>6</v>
      </c>
      <c r="H41" s="269" t="str">
        <f>IF(入力!H41="","",入力!H41)</f>
        <v/>
      </c>
      <c r="I41" s="269" t="str">
        <f>IF(入力!I41="","",入力!I41)</f>
        <v>岩根小学校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520395563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緒形　苺香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奈良輪小学校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520807127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小池　華央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奈良輪小学校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518085056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石橋　侑奈</v>
      </c>
      <c r="D47" s="271"/>
      <c r="E47" s="271"/>
      <c r="F47" s="271"/>
      <c r="G47" s="269">
        <f>IF(入力!G47="","",入力!G47)</f>
        <v>3</v>
      </c>
      <c r="H47" s="269" t="str">
        <f>IF(入力!H47="","",入力!H47)</f>
        <v/>
      </c>
      <c r="I47" s="269" t="str">
        <f>IF(入力!I47="","",入力!I47)</f>
        <v>南清小学校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520214895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昭和KIDS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432542363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山下　ふじ恵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506485709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415931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田中　俊樹</v>
      </c>
      <c r="D9" s="271"/>
      <c r="E9" s="271"/>
      <c r="F9" s="271"/>
      <c r="G9" s="277">
        <f>IF(入力!G9="","",入力!G9)</f>
        <v>506470594</v>
      </c>
      <c r="H9" s="277"/>
      <c r="I9" s="277"/>
      <c r="J9" s="277">
        <f>IF(入力!J9="","",入力!J9)</f>
        <v>18463</v>
      </c>
      <c r="K9" s="277"/>
      <c r="L9" s="277"/>
      <c r="M9" s="277">
        <f>IF(入力!M9="","",入力!M9)</f>
        <v>334451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伊藤　安力</v>
      </c>
      <c r="D11" s="271"/>
      <c r="E11" s="271"/>
      <c r="F11" s="271"/>
      <c r="G11" s="277">
        <f>IF(入力!G11="","",入力!G11)</f>
        <v>518068844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田中　俊樹</v>
      </c>
      <c r="D13" s="271"/>
      <c r="E13" s="271"/>
      <c r="F13" s="271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9"/>
      <c r="B14" s="269"/>
      <c r="C14" s="274"/>
      <c r="D14" s="275"/>
      <c r="E14" s="275"/>
      <c r="F14" s="275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9" t="s">
        <v>5</v>
      </c>
      <c r="B15" s="269"/>
      <c r="C15" s="270" t="str">
        <f>IF(入力!C16="","",入力!C16&amp;"　"&amp;入力!E16)</f>
        <v>田中　俊樹</v>
      </c>
      <c r="D15" s="271"/>
      <c r="E15" s="271"/>
      <c r="F15" s="278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9"/>
      <c r="B16" s="269"/>
      <c r="C16" s="274"/>
      <c r="D16" s="275"/>
      <c r="E16" s="275"/>
      <c r="F16" s="279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千葉県袖ケ浦市蔵波４０７１－１８２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0438-63-9139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090－9676－5947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伊藤　夏乃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中川小学校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515959433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佐久間　優乃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奈良輪小学校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518461003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野村　真結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蔵波小学校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518975234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飯田　栞帆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昭和小学校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516980875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地曳　優花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南清小学校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518451486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浅井　莉緒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中郷小学校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520127539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石渡　真咲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昭和小学校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518643836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鈴木　桃実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奈良輪小学校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519049606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鈴木　佑彩</v>
      </c>
      <c r="D41" s="271"/>
      <c r="E41" s="271"/>
      <c r="F41" s="271"/>
      <c r="G41" s="269">
        <f>IF(入力!G41="","",入力!G41)</f>
        <v>6</v>
      </c>
      <c r="H41" s="269" t="str">
        <f>IF(入力!H41="","",入力!H41)</f>
        <v/>
      </c>
      <c r="I41" s="269" t="str">
        <f>IF(入力!I41="","",入力!I41)</f>
        <v>岩根小学校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520395563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緒形　苺香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奈良輪小学校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520807127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小池　華央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奈良輪小学校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518085056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石橋　侑奈</v>
      </c>
      <c r="D47" s="271"/>
      <c r="E47" s="271"/>
      <c r="F47" s="271"/>
      <c r="G47" s="269">
        <f>IF(入力!G47="","",入力!G47)</f>
        <v>3</v>
      </c>
      <c r="H47" s="269" t="str">
        <f>IF(入力!H47="","",入力!H47)</f>
        <v/>
      </c>
      <c r="I47" s="269" t="str">
        <f>IF(入力!I47="","",入力!I47)</f>
        <v>南清小学校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520214895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8" workbookViewId="0">
      <selection activeCell="B34" sqref="B3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79</v>
      </c>
      <c r="B1" s="441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41"/>
      <c r="B2" s="441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86</v>
      </c>
      <c r="B4" s="443"/>
      <c r="C4" s="443"/>
      <c r="D4" s="443"/>
      <c r="E4" s="443"/>
      <c r="F4" s="443"/>
      <c r="G4" s="444"/>
      <c r="H4" s="25" t="s">
        <v>87</v>
      </c>
      <c r="I4" s="25" t="s">
        <v>88</v>
      </c>
      <c r="J4" s="445" t="s">
        <v>137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12</v>
      </c>
      <c r="J5" s="449" t="str">
        <f>IF(入力!A55="","",入力!A55)</f>
        <v>今年はコロナ禍で限られた練習を強いられ今までよりもバレーや仲間と真剣に向き合い、話し合うことが多くなり、少しずつですが自分達のバレーが出来るようになって来ました。バレーが出来る事に感謝し、全員バレーで頑張りま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昭和KIDS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432542363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山下</v>
      </c>
      <c r="D16" s="33" t="str">
        <f>IF(入力!E8="","",入力!E8)</f>
        <v>ふじ恵</v>
      </c>
      <c r="E16" s="33" t="str">
        <f>IF(入力!C7="","",入力!C7)</f>
        <v>ヤマシタ</v>
      </c>
      <c r="F16" s="33" t="str">
        <f>IF(入力!E7="","",入力!E7)</f>
        <v>フジエ</v>
      </c>
      <c r="G16" s="33">
        <f>IF(入力!G7="","",入力!G7)</f>
        <v>506485709</v>
      </c>
      <c r="H16" s="33" t="str">
        <f>IF(入力!J7="","",入力!J7)</f>
        <v/>
      </c>
      <c r="I16" s="33">
        <f>IF(入力!M7="","",入力!M7)</f>
        <v>415931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千葉県袖ケ浦市福王台２－２２－２６</v>
      </c>
      <c r="U16" s="33" t="str">
        <f>IF(入力!AL7="","",入力!AL7)</f>
        <v>0438</v>
      </c>
      <c r="V16" s="33" t="str">
        <f>IF(入力!AK8="","",入力!AK8)</f>
        <v>63</v>
      </c>
      <c r="W16" s="33" t="str">
        <f>IF(入力!AP8="","",入力!AP8)</f>
        <v>6771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田中</v>
      </c>
      <c r="D17" s="33" t="str">
        <f>IF(入力!E10="","",入力!E10)</f>
        <v>俊樹</v>
      </c>
      <c r="E17" s="33" t="str">
        <f>IF(入力!C9="","",入力!C9)</f>
        <v>タナカ</v>
      </c>
      <c r="F17" s="33" t="str">
        <f>IF(入力!E9="","",入力!E9)</f>
        <v>トシキ</v>
      </c>
      <c r="G17" s="33">
        <f>IF(入力!G9="","",入力!G9)</f>
        <v>506470594</v>
      </c>
      <c r="H17" s="33">
        <f>IF(入力!J9="","",入力!J9)</f>
        <v>18463</v>
      </c>
      <c r="I17" s="33">
        <f>IF(入力!M9="","",入力!M9)</f>
        <v>334451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千葉県袖ケ浦市蔵波４０７１－１８２</v>
      </c>
      <c r="U17" s="33" t="str">
        <f>IF(入力!AL9="","",入力!AL9)</f>
        <v>0438</v>
      </c>
      <c r="V17" s="33" t="str">
        <f>IF(入力!AK10="","",入力!AK10)</f>
        <v>63</v>
      </c>
      <c r="W17" s="33" t="str">
        <f>IF(入力!AP10="","",入力!AP10)</f>
        <v>9139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伊藤</v>
      </c>
      <c r="D20" s="33" t="str">
        <f>IF(入力!E12="","",入力!E12)</f>
        <v>安力</v>
      </c>
      <c r="E20" s="33" t="str">
        <f>IF(入力!C11="","",入力!C11)</f>
        <v>イトウ</v>
      </c>
      <c r="F20" s="33" t="str">
        <f>IF(入力!E11="","",入力!E11)</f>
        <v>ヤスオ</v>
      </c>
      <c r="G20" s="33">
        <f>IF(入力!G11="","",入力!G11)</f>
        <v>518068844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0236</v>
      </c>
      <c r="T20" s="33" t="str">
        <f>IF(入力!P12="","",入力!P12)</f>
        <v>千葉県袖ケ浦市横田１１８－１エバーグリーンＣ棟 </v>
      </c>
      <c r="U20" s="33" t="str">
        <f>IF(入力!AL11="","",入力!AL11)</f>
        <v>090</v>
      </c>
      <c r="V20" s="33" t="str">
        <f>IF(入力!AK12="","",入力!AK12)</f>
        <v>3696</v>
      </c>
      <c r="W20" s="33" t="str">
        <f>IF(入力!AP12="","",入力!AP12)</f>
        <v>7171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千葉県袖ケ浦市蔵波４０７１－１８２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伊藤</v>
      </c>
      <c r="D24" s="75" t="str">
        <f>VLOOKUP($B$51,$A$53:$F$352,4)</f>
        <v>夏乃</v>
      </c>
      <c r="E24" s="75" t="str">
        <f>VLOOKUP($B$51,$A$53:$F$352,5)</f>
        <v>イトウ</v>
      </c>
      <c r="F24" s="75" t="str">
        <f>VLOOKUP($B$51,$A$53:$F$352,6)</f>
        <v>ナツノ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伊藤</v>
      </c>
      <c r="D53" s="33" t="str">
        <f>IF(入力!E26="","",入力!E26)</f>
        <v>夏乃</v>
      </c>
      <c r="E53" s="33" t="str">
        <f>IF(入力!C25="","",入力!C25)</f>
        <v>イトウ</v>
      </c>
      <c r="F53" s="33" t="str">
        <f>IF(入力!E25="","",入力!E25)</f>
        <v>ナツノ</v>
      </c>
      <c r="G53" s="33">
        <f>IF(入力!M25="","",入力!M25)</f>
        <v>515959433</v>
      </c>
      <c r="H53" s="33" t="str">
        <f>IF(入力!I25="","",入力!I25)</f>
        <v>中川小学校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佐久間</v>
      </c>
      <c r="D54" s="33" t="str">
        <f>IF(入力!E28="","",入力!E28)</f>
        <v>優乃</v>
      </c>
      <c r="E54" s="33" t="str">
        <f>IF(入力!C27="","",入力!C27)</f>
        <v>サクマ</v>
      </c>
      <c r="F54" s="33" t="str">
        <f>IF(入力!E27="","",入力!E27)</f>
        <v>ユノ</v>
      </c>
      <c r="G54" s="33">
        <f>IF(入力!M27="","",入力!M27)</f>
        <v>518461003</v>
      </c>
      <c r="H54" s="33" t="str">
        <f>IF(入力!I27="","",入力!I27)</f>
        <v>奈良輪小学校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野村</v>
      </c>
      <c r="D55" s="33" t="str">
        <f>IF(入力!E30="","",入力!E30)</f>
        <v>真結</v>
      </c>
      <c r="E55" s="33" t="str">
        <f>IF(入力!C29="","",入力!C29)</f>
        <v>ノムラ</v>
      </c>
      <c r="F55" s="33" t="str">
        <f>IF(入力!E29="","",入力!E29)</f>
        <v>マユ</v>
      </c>
      <c r="G55" s="33">
        <f>IF(入力!M29="","",入力!M29)</f>
        <v>518975234</v>
      </c>
      <c r="H55" s="33" t="str">
        <f>IF(入力!I29="","",入力!I29)</f>
        <v>蔵波小学校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飯田</v>
      </c>
      <c r="D56" s="33" t="str">
        <f>IF(入力!E32="","",入力!E32)</f>
        <v>栞帆</v>
      </c>
      <c r="E56" s="33" t="str">
        <f>IF(入力!C31="","",入力!C31)</f>
        <v>イイダ</v>
      </c>
      <c r="F56" s="33" t="str">
        <f>IF(入力!E31="","",入力!E31)</f>
        <v>シホ</v>
      </c>
      <c r="G56" s="33">
        <f>IF(入力!M31="","",入力!M31)</f>
        <v>516980875</v>
      </c>
      <c r="H56" s="33" t="str">
        <f>IF(入力!I31="","",入力!I31)</f>
        <v>昭和小学校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地曳</v>
      </c>
      <c r="D57" s="33" t="str">
        <f>IF(入力!E34="","",入力!E34)</f>
        <v>優花</v>
      </c>
      <c r="E57" s="33" t="str">
        <f>IF(入力!C33="","",入力!C33)</f>
        <v>ジビキ</v>
      </c>
      <c r="F57" s="33" t="str">
        <f>IF(入力!E33="","",入力!E33)</f>
        <v>ユウカ</v>
      </c>
      <c r="G57" s="33">
        <f>IF(入力!M33="","",入力!M33)</f>
        <v>518451486</v>
      </c>
      <c r="H57" s="33" t="str">
        <f>IF(入力!I33="","",入力!I33)</f>
        <v>南清小学校</v>
      </c>
      <c r="I57" s="33">
        <f>IF(入力!G33="","",入力!G33)</f>
        <v>6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浅井</v>
      </c>
      <c r="D58" s="33" t="str">
        <f>IF(入力!E36="","",入力!E36)</f>
        <v>莉緒</v>
      </c>
      <c r="E58" s="33" t="str">
        <f>IF(入力!C35="","",入力!C35)</f>
        <v>アサイ</v>
      </c>
      <c r="F58" s="33" t="str">
        <f>IF(入力!E35="","",入力!E35)</f>
        <v>リオ</v>
      </c>
      <c r="G58" s="33">
        <f>IF(入力!M35="","",入力!M35)</f>
        <v>520127539</v>
      </c>
      <c r="H58" s="33" t="str">
        <f>IF(入力!I35="","",入力!I35)</f>
        <v>中郷小学校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石渡</v>
      </c>
      <c r="D59" s="33" t="str">
        <f>IF(入力!E38="","",入力!E38)</f>
        <v>真咲</v>
      </c>
      <c r="E59" s="33" t="str">
        <f>IF(入力!C37="","",入力!C37)</f>
        <v>イシワタ</v>
      </c>
      <c r="F59" s="33" t="str">
        <f>IF(入力!E37="","",入力!E37)</f>
        <v>マサキ</v>
      </c>
      <c r="G59" s="33">
        <f>IF(入力!M37="","",入力!M37)</f>
        <v>518643836</v>
      </c>
      <c r="H59" s="33" t="str">
        <f>IF(入力!I37="","",入力!I37)</f>
        <v>昭和小学校</v>
      </c>
      <c r="I59" s="33">
        <f>IF(入力!G37="","",入力!G37)</f>
        <v>5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桃実</v>
      </c>
      <c r="E60" s="33" t="str">
        <f>IF(入力!C39="","",入力!C39)</f>
        <v>スズキ</v>
      </c>
      <c r="F60" s="33" t="str">
        <f>IF(入力!E39="","",入力!E39)</f>
        <v>モモミ</v>
      </c>
      <c r="G60" s="33">
        <f>IF(入力!M39="","",入力!M39)</f>
        <v>519049606</v>
      </c>
      <c r="H60" s="33" t="str">
        <f>IF(入力!I39="","",入力!I39)</f>
        <v>奈良輪小学校</v>
      </c>
      <c r="I60" s="33">
        <f>IF(入力!G39="","",入力!G39)</f>
        <v>4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鈴木</v>
      </c>
      <c r="D61" s="33" t="str">
        <f>IF(入力!E42="","",入力!E42)</f>
        <v>佑彩</v>
      </c>
      <c r="E61" s="33" t="str">
        <f>IF(入力!C41="","",入力!C41)</f>
        <v>スズキ</v>
      </c>
      <c r="F61" s="33" t="str">
        <f>IF(入力!E41="","",入力!E41)</f>
        <v>ウア</v>
      </c>
      <c r="G61" s="33">
        <f>IF(入力!M41="","",入力!M41)</f>
        <v>520395563</v>
      </c>
      <c r="H61" s="33" t="str">
        <f>IF(入力!I41="","",入力!I41)</f>
        <v>岩根小学校</v>
      </c>
      <c r="I61" s="33">
        <f>IF(入力!G41="","",入力!G41)</f>
        <v>6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緒形</v>
      </c>
      <c r="D62" s="33" t="str">
        <f>IF(入力!E44="","",入力!E44)</f>
        <v>苺香</v>
      </c>
      <c r="E62" s="33" t="str">
        <f>IF(入力!C43="","",入力!C43)</f>
        <v>オガタ</v>
      </c>
      <c r="F62" s="33" t="str">
        <f>IF(入力!E43="","",入力!E43)</f>
        <v>マイカ</v>
      </c>
      <c r="G62" s="33">
        <f>IF(入力!M43="","",入力!M43)</f>
        <v>520807127</v>
      </c>
      <c r="H62" s="33" t="str">
        <f>IF(入力!I43="","",入力!I43)</f>
        <v>奈良輪小学校</v>
      </c>
      <c r="I62" s="33">
        <f>IF(入力!G43="","",入力!G43)</f>
        <v>5</v>
      </c>
      <c r="J62" s="33">
        <f>IF(入力!P43="","",入力!P43)</f>
        <v>151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小池</v>
      </c>
      <c r="D63" s="33" t="str">
        <f>IF(入力!E46="","",入力!E46)</f>
        <v>華央</v>
      </c>
      <c r="E63" s="33" t="str">
        <f>IF(入力!C45="","",入力!C45)</f>
        <v>コイケ</v>
      </c>
      <c r="F63" s="33" t="str">
        <f>IF(入力!E45="","",入力!E45)</f>
        <v>カオ</v>
      </c>
      <c r="G63" s="33">
        <f>IF(入力!M45="","",入力!M45)</f>
        <v>518085056</v>
      </c>
      <c r="H63" s="33" t="str">
        <f>IF(入力!I45="","",入力!I45)</f>
        <v>奈良輪小学校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石橋</v>
      </c>
      <c r="D64" s="33" t="str">
        <f>IF(入力!E48="","",入力!E48)</f>
        <v>侑奈</v>
      </c>
      <c r="E64" s="33" t="str">
        <f>IF(入力!C47="","",入力!C47)</f>
        <v>イシバシ</v>
      </c>
      <c r="F64" s="33" t="str">
        <f>IF(入力!E47="","",入力!E47)</f>
        <v>ユウナ</v>
      </c>
      <c r="G64" s="33">
        <f>IF(入力!M47="","",入力!M47)</f>
        <v>520214895</v>
      </c>
      <c r="H64" s="33" t="str">
        <f>IF(入力!I47="","",入力!I47)</f>
        <v>南清小学校</v>
      </c>
      <c r="I64" s="33">
        <f>IF(入力!G47="","",入力!G47)</f>
        <v>3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2021-05-09T13:16:18Z</dcterms:modified>
</cp:coreProperties>
</file>