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IDS\2024年資料\関東大会\"/>
    </mc:Choice>
  </mc:AlternateContent>
  <xr:revisionPtr revIDLastSave="0" documentId="13_ncr:1_{4315A5B0-C3F1-4E29-8409-91EB4C136A69}" xr6:coauthVersionLast="47" xr6:coauthVersionMax="47" xr10:uidLastSave="{00000000-0000-0000-0000-000000000000}"/>
  <bookViews>
    <workbookView xWindow="3450" yWindow="-13950" windowWidth="22905" windowHeight="1291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J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<sst xmlns="http://schemas.openxmlformats.org/spreadsheetml/2006/main" count="302" uniqueCount="226">
  <si>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</si>
  <si>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</si>
  <si>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</si>
  <si>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</si>
  <si>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</si>
  <si>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</si>
  <si>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</si>
  <si>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</si>
  <si>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</si>
  <si>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</si>
  <si>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</si>
  <si>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</si>
  <si>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</si>
  <si>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</si>
  <si>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</si>
  <si>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</si>
  <si>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</si>
  <si>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</si>
  <si>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</si>
  <si>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</si>
  <si>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</si>
  <si>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</si>
  <si>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</si>
  <si>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</si>
  <si>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</si>
  <si>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</si>
  <si>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</si>
  <si>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</si>
  <si>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</si>
  <si>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</si>
  <si>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</si>
  <si>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</si>
  <si>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</si>
  <si>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</si>
  <si>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</si>
  <si>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</si>
  <si>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</si>
  <si>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</si>
  <si>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</si>
  <si>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</si>
  <si>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</si>
  <si>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</si>
  <si>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</si>
  <si>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</si>
  <si>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</si>
  <si>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</si>
  <si>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</si>
  <si>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</si>
  <si>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</si>
  <si>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</si>
  <si>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</si>
  <si>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</si>
  <si>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</si>
  <si>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</si>
  <si>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</si>
  <si>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</si>
  <si>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</si>
  <si>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</si>
  <si>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</si>
  <si>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</si>
  <si>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</si>
  <si>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</si>
  <si>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</si>
  <si>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</si>
  <si>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</si>
  <si>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</si>
  <si>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</si>
  <si>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</si>
  <si>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</si>
  <si>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</si>
  <si>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</si>
  <si>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</si>
  <si>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</si>
  <si>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</si>
  <si>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</si>
  <si>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</si>
  <si>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</si>
  <si>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</si>
  <si>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</si>
  <si>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</si>
  <si>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</si>
  <si>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</si>
  <si>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</si>
  <si>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</si>
  <si>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</si>
  <si>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</si>
  <si>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</si>
  <si>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</si>
  <si>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</si>
  <si>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</si>
  <si>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</si>
  <si>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</si>
  <si>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</si>
  <si>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</si>
  <si>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</si>
  <si>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</si>
  <si>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</si>
  <si>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</si>
  <si>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</si>
  <si>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</si>
  <si>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</si>
  <si>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</si>
  <si>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</si>
  <si>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</si>
  <si>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</si>
  <si>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</si>
  <si>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</si>
  <si>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</si>
  <si>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</si>
  <si>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</si>
  <si>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</si>
  <si>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</si>
  <si>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</si>
  <si>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</si>
  <si>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</si>
  <si>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</si>
  <si>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</si>
  <si>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</si>
  <si>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</si>
  <si>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</si>
  <si>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</si>
  <si>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</si>
  <si>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</si>
  <si>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</si>
  <si>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</si>
  <si>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</si>
  <si>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</si>
  <si>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</si>
  <si>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</si>
  <si>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</si>
  <si>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</si>
  <si>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</si>
  <si>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昭和ＫＩＤＳ</t>
    <phoneticPr fontId="2"/>
  </si>
  <si>
    <t>ショウワキッズ</t>
    <phoneticPr fontId="2"/>
  </si>
  <si>
    <t>千葉県袖ケ浦市</t>
    <rPh sb="0" eb="3">
      <t>チバケン</t>
    </rPh>
    <rPh sb="3" eb="7">
      <t>ソデガウラシ</t>
    </rPh>
    <phoneticPr fontId="2"/>
  </si>
  <si>
    <t>ＪＲ内房</t>
    <rPh sb="2" eb="4">
      <t>ウチボウ</t>
    </rPh>
    <phoneticPr fontId="2"/>
  </si>
  <si>
    <t>袖ケ浦</t>
    <rPh sb="0" eb="3">
      <t>ソデガウラ</t>
    </rPh>
    <phoneticPr fontId="2"/>
  </si>
  <si>
    <t>山下</t>
    <phoneticPr fontId="2"/>
  </si>
  <si>
    <t>ふじ恵</t>
    <phoneticPr fontId="2"/>
  </si>
  <si>
    <t>ヤマシタ</t>
    <phoneticPr fontId="2"/>
  </si>
  <si>
    <t>フジエ</t>
    <phoneticPr fontId="2"/>
  </si>
  <si>
    <t>299</t>
    <phoneticPr fontId="2"/>
  </si>
  <si>
    <t>0261</t>
    <phoneticPr fontId="2"/>
  </si>
  <si>
    <t>0243</t>
    <phoneticPr fontId="2"/>
  </si>
  <si>
    <t>袖ケ浦市福王台2-22-11</t>
    <phoneticPr fontId="2"/>
  </si>
  <si>
    <t>袖ケ浦市蔵波4071-182</t>
    <phoneticPr fontId="2"/>
  </si>
  <si>
    <t>090</t>
    <phoneticPr fontId="2"/>
  </si>
  <si>
    <t>1421</t>
    <phoneticPr fontId="2"/>
  </si>
  <si>
    <t>9308</t>
    <phoneticPr fontId="2"/>
  </si>
  <si>
    <t>9676</t>
    <phoneticPr fontId="2"/>
  </si>
  <si>
    <t>5947</t>
    <phoneticPr fontId="2"/>
  </si>
  <si>
    <t>田中</t>
    <rPh sb="0" eb="2">
      <t>タナカ</t>
    </rPh>
    <phoneticPr fontId="2"/>
  </si>
  <si>
    <t>俊樹</t>
    <rPh sb="0" eb="2">
      <t>トシキ</t>
    </rPh>
    <phoneticPr fontId="2"/>
  </si>
  <si>
    <t>トシキ</t>
    <phoneticPr fontId="2"/>
  </si>
  <si>
    <t>タナカ</t>
    <phoneticPr fontId="2"/>
  </si>
  <si>
    <t>田中</t>
    <phoneticPr fontId="2"/>
  </si>
  <si>
    <t>俊樹</t>
    <phoneticPr fontId="2"/>
  </si>
  <si>
    <t>袖ケ浦市立奈良輪小学校</t>
    <phoneticPr fontId="2"/>
  </si>
  <si>
    <t>５年生</t>
    <phoneticPr fontId="2"/>
  </si>
  <si>
    <t>鈴木</t>
    <phoneticPr fontId="2"/>
  </si>
  <si>
    <t>090</t>
    <phoneticPr fontId="2"/>
  </si>
  <si>
    <t>木更津市立南清小学校</t>
    <phoneticPr fontId="2"/>
  </si>
  <si>
    <t>雅雄</t>
    <rPh sb="0" eb="2">
      <t>マサオ</t>
    </rPh>
    <phoneticPr fontId="2"/>
  </si>
  <si>
    <t>マサオ</t>
    <phoneticPr fontId="2"/>
  </si>
  <si>
    <t>スズキ</t>
    <phoneticPr fontId="2"/>
  </si>
  <si>
    <t>袖ケ浦市蔵波４０７１－２１６</t>
    <rPh sb="0" eb="4">
      <t>ソデガウラシ</t>
    </rPh>
    <rPh sb="4" eb="6">
      <t>クラナミ</t>
    </rPh>
    <phoneticPr fontId="2"/>
  </si>
  <si>
    <r>
      <t>02</t>
    </r>
    <r>
      <rPr>
        <sz val="8"/>
        <color rgb="FF000000"/>
        <rFont val="ＭＳ Ｐゴシック"/>
        <family val="1"/>
        <charset val="128"/>
      </rPr>
      <t>43</t>
    </r>
    <phoneticPr fontId="2"/>
  </si>
  <si>
    <t>7849</t>
    <phoneticPr fontId="2"/>
  </si>
  <si>
    <t>0963</t>
    <phoneticPr fontId="2"/>
  </si>
  <si>
    <t>袖ケ浦市立蔵波小学校</t>
    <phoneticPr fontId="2"/>
  </si>
  <si>
    <t>袖ケ浦市立中川小学校</t>
    <phoneticPr fontId="2"/>
  </si>
  <si>
    <t>090</t>
    <phoneticPr fontId="2"/>
  </si>
  <si>
    <t>加藤</t>
    <phoneticPr fontId="2"/>
  </si>
  <si>
    <t>カトウ</t>
    <phoneticPr fontId="2"/>
  </si>
  <si>
    <t>ユイリ</t>
    <phoneticPr fontId="2"/>
  </si>
  <si>
    <t>結梨</t>
    <phoneticPr fontId="2"/>
  </si>
  <si>
    <t>石橋</t>
    <phoneticPr fontId="2"/>
  </si>
  <si>
    <t>侑奈</t>
    <phoneticPr fontId="2"/>
  </si>
  <si>
    <t>ユウナ</t>
    <phoneticPr fontId="2"/>
  </si>
  <si>
    <t>イシバシ</t>
    <phoneticPr fontId="2"/>
  </si>
  <si>
    <t>コイズミ</t>
    <phoneticPr fontId="2"/>
  </si>
  <si>
    <t>ナナ</t>
    <phoneticPr fontId="2"/>
  </si>
  <si>
    <t>古泉</t>
    <phoneticPr fontId="2"/>
  </si>
  <si>
    <t>夏菜</t>
    <phoneticPr fontId="2"/>
  </si>
  <si>
    <t>アサイ</t>
    <phoneticPr fontId="2"/>
  </si>
  <si>
    <t>浅井</t>
    <phoneticPr fontId="2"/>
  </si>
  <si>
    <t>マオ</t>
    <phoneticPr fontId="2"/>
  </si>
  <si>
    <t>茉央</t>
    <phoneticPr fontId="2"/>
  </si>
  <si>
    <t>木更津市立中郷小学校</t>
    <phoneticPr fontId="2"/>
  </si>
  <si>
    <t>モリヤ</t>
    <phoneticPr fontId="2"/>
  </si>
  <si>
    <t>ヒナタ</t>
    <phoneticPr fontId="2"/>
  </si>
  <si>
    <t>森屋</t>
    <phoneticPr fontId="2"/>
  </si>
  <si>
    <t>ひなた</t>
    <phoneticPr fontId="2"/>
  </si>
  <si>
    <t>オオシマ</t>
    <phoneticPr fontId="2"/>
  </si>
  <si>
    <t>大島</t>
    <phoneticPr fontId="2"/>
  </si>
  <si>
    <t>アズサ</t>
    <phoneticPr fontId="2"/>
  </si>
  <si>
    <t>あずさ</t>
    <phoneticPr fontId="2"/>
  </si>
  <si>
    <t>ヤマグチ</t>
    <phoneticPr fontId="2"/>
  </si>
  <si>
    <t>ノア</t>
    <phoneticPr fontId="2"/>
  </si>
  <si>
    <t>山口</t>
    <phoneticPr fontId="2"/>
  </si>
  <si>
    <t>乃亜</t>
    <phoneticPr fontId="2"/>
  </si>
  <si>
    <t>マヒル</t>
    <phoneticPr fontId="2"/>
  </si>
  <si>
    <t>まひる</t>
    <phoneticPr fontId="2"/>
  </si>
  <si>
    <t>本郷</t>
    <phoneticPr fontId="2"/>
  </si>
  <si>
    <t>優和</t>
    <phoneticPr fontId="2"/>
  </si>
  <si>
    <t>ホンゴウ</t>
    <phoneticPr fontId="2"/>
  </si>
  <si>
    <t>ユワ</t>
    <phoneticPr fontId="2"/>
  </si>
  <si>
    <t>６年生</t>
  </si>
  <si>
    <t>６年生</t>
    <phoneticPr fontId="2"/>
  </si>
  <si>
    <t>４年生</t>
    <rPh sb="1" eb="3">
      <t>ネンセイ</t>
    </rPh>
    <phoneticPr fontId="2"/>
  </si>
  <si>
    <t>木更津市立木更津第二小学校</t>
    <rPh sb="0" eb="3">
      <t>キサラズ</t>
    </rPh>
    <rPh sb="3" eb="5">
      <t>シリツ</t>
    </rPh>
    <phoneticPr fontId="2"/>
  </si>
  <si>
    <t>５年生</t>
    <phoneticPr fontId="2"/>
  </si>
  <si>
    <t>平野</t>
    <phoneticPr fontId="2"/>
  </si>
  <si>
    <t>愛來</t>
    <phoneticPr fontId="2"/>
  </si>
  <si>
    <t>ヒラノ</t>
    <phoneticPr fontId="2"/>
  </si>
  <si>
    <t>アイク</t>
    <phoneticPr fontId="2"/>
  </si>
  <si>
    <t>チームの気持ちをひとつにまとめ、
チーム一丸となって「一笑懸命」みんなで
ボールを繋いで最後の一戦まで頑張ります！</t>
    <rPh sb="4" eb="6">
      <t>キモ</t>
    </rPh>
    <rPh sb="20" eb="22">
      <t>イチガン</t>
    </rPh>
    <rPh sb="27" eb="29">
      <t>イッショウ</t>
    </rPh>
    <rPh sb="29" eb="31">
      <t>ケンメイ</t>
    </rPh>
    <rPh sb="41" eb="42">
      <t>ツナ</t>
    </rPh>
    <rPh sb="44" eb="46">
      <t>サイゴ</t>
    </rPh>
    <rPh sb="47" eb="49">
      <t>イッセン</t>
    </rPh>
    <rPh sb="51" eb="53">
      <t>ガンバ</t>
    </rPh>
    <phoneticPr fontId="2"/>
  </si>
  <si>
    <t>本郷</t>
    <phoneticPr fontId="2"/>
  </si>
  <si>
    <t>ホンゴウ</t>
    <phoneticPr fontId="2"/>
  </si>
  <si>
    <t>希和</t>
    <phoneticPr fontId="2"/>
  </si>
  <si>
    <t>ノワ</t>
    <phoneticPr fontId="2"/>
  </si>
  <si>
    <t>小関</t>
    <phoneticPr fontId="2"/>
  </si>
  <si>
    <t>冬華</t>
    <phoneticPr fontId="2"/>
  </si>
  <si>
    <t>コセキ</t>
    <phoneticPr fontId="2"/>
  </si>
  <si>
    <t>フユカ</t>
    <phoneticPr fontId="2"/>
  </si>
  <si>
    <t>袖ケ浦市立平岡小学校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</si>
</sst>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3</xdr:row>
      <xdr:rowOff>47625</xdr:rowOff>
    </xdr:from>
    <xdr:to>
      <xdr:col>10</xdr:col>
      <xdr:colOff>619125</xdr:colOff>
      <xdr:row>23</xdr:row>
      <xdr:rowOff>95250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190875" y="5810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57"/>
  </sheetPr>
  <dimension ref="A1:AY56"/>
  <sheetViews>
    <sheetView showGridLines="0" tabSelected="1" view="pageBreakPreview" topLeftCell="A28" zoomScaleNormal="100" zoomScaleSheetLayoutView="100" workbookViewId="0">
      <selection activeCell="P43" sqref="P43:T4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9" t="s">
        <v>121</v>
      </c>
      <c r="B2" s="190"/>
      <c r="C2" s="191" t="s">
        <v>133</v>
      </c>
      <c r="D2" s="192"/>
      <c r="E2" s="192"/>
      <c r="F2" s="192"/>
      <c r="G2" s="192"/>
      <c r="H2" s="192"/>
      <c r="I2" s="193"/>
      <c r="J2" s="62" t="s">
        <v>119</v>
      </c>
      <c r="K2" s="63"/>
      <c r="L2" s="63"/>
      <c r="M2" s="63"/>
      <c r="N2" s="63"/>
      <c r="O2" s="64"/>
      <c r="P2" s="62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88" t="s">
        <v>101</v>
      </c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4" t="s">
        <v>122</v>
      </c>
      <c r="B3" s="195"/>
      <c r="C3" s="196" t="s">
        <v>132</v>
      </c>
      <c r="D3" s="197"/>
      <c r="E3" s="197"/>
      <c r="F3" s="197"/>
      <c r="G3" s="197"/>
      <c r="H3" s="197"/>
      <c r="I3" s="198"/>
      <c r="J3" s="59" t="s">
        <v>91</v>
      </c>
      <c r="K3" s="60"/>
      <c r="L3" s="60"/>
      <c r="M3" s="60"/>
      <c r="N3" s="60"/>
      <c r="O3" s="61"/>
      <c r="P3" s="186" t="s">
        <v>134</v>
      </c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59" t="s">
        <v>114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432542363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23013</v>
      </c>
      <c r="K5" s="123"/>
      <c r="L5" s="123"/>
      <c r="M5" s="123"/>
      <c r="N5" s="123"/>
      <c r="O5" s="123"/>
      <c r="P5" s="176" t="s">
        <v>135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6" t="s">
        <v>136</v>
      </c>
      <c r="AF5" s="177"/>
      <c r="AG5" s="177"/>
      <c r="AH5" s="177"/>
      <c r="AI5" s="177"/>
      <c r="AJ5" s="177"/>
      <c r="AK5" s="178"/>
      <c r="AL5" s="178"/>
      <c r="AM5" s="178"/>
      <c r="AN5" s="178"/>
      <c r="AO5" s="178"/>
      <c r="AP5" s="178"/>
      <c r="AQ5" s="178"/>
      <c r="AR5" s="178"/>
      <c r="AS5" s="179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4" t="s">
        <v>107</v>
      </c>
      <c r="D6" s="205"/>
      <c r="E6" s="181" t="s">
        <v>108</v>
      </c>
      <c r="F6" s="182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5" t="s">
        <v>95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5" t="s">
        <v>96</v>
      </c>
      <c r="AL6" s="185"/>
      <c r="AM6" s="185"/>
      <c r="AN6" s="185"/>
      <c r="AO6" s="185"/>
      <c r="AP6" s="185"/>
      <c r="AQ6" s="185"/>
      <c r="AR6" s="185"/>
      <c r="AS6" s="185"/>
      <c r="AT6" s="34" t="s">
        <v>124</v>
      </c>
    </row>
    <row r="7" spans="1:51" ht="13.5" customHeight="1">
      <c r="A7" s="75"/>
      <c r="B7" s="76"/>
      <c r="C7" s="112" t="s">
        <v>139</v>
      </c>
      <c r="D7" s="113"/>
      <c r="E7" s="88" t="s">
        <v>140</v>
      </c>
      <c r="F7" s="89"/>
      <c r="G7" s="68">
        <v>506485709</v>
      </c>
      <c r="H7" s="68"/>
      <c r="I7" s="68"/>
      <c r="J7" s="68"/>
      <c r="K7" s="68"/>
      <c r="L7" s="68"/>
      <c r="M7" s="68">
        <v>415931</v>
      </c>
      <c r="N7" s="68"/>
      <c r="O7" s="68"/>
      <c r="P7" s="65" t="s">
        <v>7</v>
      </c>
      <c r="Q7" s="66"/>
      <c r="R7" s="85" t="s">
        <v>141</v>
      </c>
      <c r="S7" s="86"/>
      <c r="T7" s="86"/>
      <c r="U7" s="86"/>
      <c r="V7" s="27" t="s">
        <v>8</v>
      </c>
      <c r="W7" s="83" t="s">
        <v>142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146</v>
      </c>
      <c r="AM7" s="125"/>
      <c r="AN7" s="125"/>
      <c r="AO7" s="125"/>
      <c r="AP7" s="125"/>
      <c r="AQ7" s="125"/>
      <c r="AR7" s="125"/>
      <c r="AS7" s="36" t="s">
        <v>10</v>
      </c>
      <c r="AT7" s="235">
        <v>78</v>
      </c>
    </row>
    <row r="8" spans="1:51" ht="18" customHeight="1">
      <c r="A8" s="75"/>
      <c r="B8" s="76"/>
      <c r="C8" s="115" t="s">
        <v>137</v>
      </c>
      <c r="D8" s="116"/>
      <c r="E8" s="117" t="s">
        <v>138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144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147</v>
      </c>
      <c r="AL8" s="129"/>
      <c r="AM8" s="129"/>
      <c r="AN8" s="129"/>
      <c r="AO8" s="37" t="s">
        <v>11</v>
      </c>
      <c r="AP8" s="130" t="s">
        <v>148</v>
      </c>
      <c r="AQ8" s="129"/>
      <c r="AR8" s="129"/>
      <c r="AS8" s="131"/>
      <c r="AT8" s="235"/>
    </row>
    <row r="9" spans="1:51" ht="14.45" customHeight="1">
      <c r="A9" s="75" t="s">
        <v>82</v>
      </c>
      <c r="B9" s="76"/>
      <c r="C9" s="112" t="s">
        <v>154</v>
      </c>
      <c r="D9" s="113"/>
      <c r="E9" s="88" t="s">
        <v>153</v>
      </c>
      <c r="F9" s="89"/>
      <c r="G9" s="68">
        <v>506470594</v>
      </c>
      <c r="H9" s="68"/>
      <c r="I9" s="68"/>
      <c r="J9" s="68">
        <v>18463</v>
      </c>
      <c r="K9" s="68"/>
      <c r="L9" s="68"/>
      <c r="M9" s="68">
        <v>334451</v>
      </c>
      <c r="N9" s="68"/>
      <c r="O9" s="68"/>
      <c r="P9" s="65" t="s">
        <v>7</v>
      </c>
      <c r="Q9" s="66"/>
      <c r="R9" s="85" t="s">
        <v>141</v>
      </c>
      <c r="S9" s="86"/>
      <c r="T9" s="86"/>
      <c r="U9" s="86"/>
      <c r="V9" s="27" t="s">
        <v>8</v>
      </c>
      <c r="W9" s="83" t="s">
        <v>143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146</v>
      </c>
      <c r="AM9" s="125"/>
      <c r="AN9" s="125"/>
      <c r="AO9" s="125"/>
      <c r="AP9" s="125"/>
      <c r="AQ9" s="125"/>
      <c r="AR9" s="125"/>
      <c r="AS9" s="36" t="s">
        <v>126</v>
      </c>
      <c r="AT9" s="236">
        <v>57</v>
      </c>
    </row>
    <row r="10" spans="1:51" ht="18" customHeight="1">
      <c r="A10" s="75"/>
      <c r="B10" s="76"/>
      <c r="C10" s="115" t="s">
        <v>151</v>
      </c>
      <c r="D10" s="116"/>
      <c r="E10" s="117" t="s">
        <v>152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145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3"/>
      <c r="AK10" s="128" t="s">
        <v>149</v>
      </c>
      <c r="AL10" s="129"/>
      <c r="AM10" s="129"/>
      <c r="AN10" s="129"/>
      <c r="AO10" s="37" t="s">
        <v>127</v>
      </c>
      <c r="AP10" s="130" t="s">
        <v>150</v>
      </c>
      <c r="AQ10" s="129"/>
      <c r="AR10" s="129"/>
      <c r="AS10" s="131"/>
      <c r="AT10" s="236"/>
    </row>
    <row r="11" spans="1:51" ht="14.45" customHeight="1">
      <c r="A11" s="75" t="s">
        <v>83</v>
      </c>
      <c r="B11" s="76"/>
      <c r="C11" s="112" t="s">
        <v>164</v>
      </c>
      <c r="D11" s="113"/>
      <c r="E11" s="88" t="s">
        <v>163</v>
      </c>
      <c r="F11" s="89"/>
      <c r="G11" s="68">
        <v>512154153</v>
      </c>
      <c r="H11" s="68"/>
      <c r="I11" s="68"/>
      <c r="J11" s="68">
        <v>27464</v>
      </c>
      <c r="K11" s="68"/>
      <c r="L11" s="68"/>
      <c r="M11" s="68">
        <v>396548</v>
      </c>
      <c r="N11" s="68"/>
      <c r="O11" s="68"/>
      <c r="P11" s="65" t="s">
        <v>7</v>
      </c>
      <c r="Q11" s="66"/>
      <c r="R11" s="85" t="s">
        <v>141</v>
      </c>
      <c r="S11" s="86"/>
      <c r="T11" s="86"/>
      <c r="U11" s="86"/>
      <c r="V11" s="27" t="s">
        <v>8</v>
      </c>
      <c r="W11" s="84" t="s">
        <v>166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160</v>
      </c>
      <c r="AM11" s="125"/>
      <c r="AN11" s="125"/>
      <c r="AO11" s="125"/>
      <c r="AP11" s="125"/>
      <c r="AQ11" s="125"/>
      <c r="AR11" s="125"/>
      <c r="AS11" s="36" t="s">
        <v>126</v>
      </c>
      <c r="AT11" s="236">
        <v>41</v>
      </c>
    </row>
    <row r="12" spans="1:51" ht="18" customHeight="1">
      <c r="A12" s="75"/>
      <c r="B12" s="76"/>
      <c r="C12" s="115" t="s">
        <v>159</v>
      </c>
      <c r="D12" s="116"/>
      <c r="E12" s="117" t="s">
        <v>162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6" t="s">
        <v>165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3"/>
      <c r="AK12" s="128" t="s">
        <v>167</v>
      </c>
      <c r="AL12" s="129"/>
      <c r="AM12" s="129"/>
      <c r="AN12" s="129"/>
      <c r="AO12" s="37" t="s">
        <v>127</v>
      </c>
      <c r="AP12" s="130" t="s">
        <v>168</v>
      </c>
      <c r="AQ12" s="129"/>
      <c r="AR12" s="129"/>
      <c r="AS12" s="131"/>
      <c r="AT12" s="236"/>
    </row>
    <row r="13" spans="1:51" ht="15" customHeight="1">
      <c r="A13" s="75" t="s">
        <v>84</v>
      </c>
      <c r="B13" s="76"/>
      <c r="C13" s="112" t="s">
        <v>154</v>
      </c>
      <c r="D13" s="113"/>
      <c r="E13" s="88" t="s">
        <v>153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68"/>
      <c r="S13" s="168"/>
      <c r="T13" s="168"/>
      <c r="U13" s="168"/>
      <c r="V13" s="26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38"/>
      <c r="AL13" s="161"/>
      <c r="AM13" s="161"/>
      <c r="AN13" s="161"/>
      <c r="AO13" s="161"/>
      <c r="AP13" s="161"/>
      <c r="AQ13" s="161"/>
      <c r="AR13" s="161"/>
      <c r="AS13" s="39"/>
      <c r="AT13" s="237"/>
    </row>
    <row r="14" spans="1:51" ht="18" customHeight="1">
      <c r="A14" s="75"/>
      <c r="B14" s="76"/>
      <c r="C14" s="115" t="s">
        <v>155</v>
      </c>
      <c r="D14" s="116"/>
      <c r="E14" s="117" t="s">
        <v>156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0"/>
      <c r="AP14" s="166"/>
      <c r="AQ14" s="166"/>
      <c r="AR14" s="166"/>
      <c r="AS14" s="167"/>
      <c r="AT14" s="237"/>
    </row>
    <row r="15" spans="1:51" ht="15" customHeight="1">
      <c r="A15" s="122" t="s">
        <v>98</v>
      </c>
      <c r="B15" s="76"/>
      <c r="C15" s="112" t="s">
        <v>154</v>
      </c>
      <c r="D15" s="113"/>
      <c r="E15" s="88" t="s">
        <v>153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6" t="s">
        <v>141</v>
      </c>
      <c r="S15" s="86"/>
      <c r="T15" s="86"/>
      <c r="U15" s="86"/>
      <c r="V15" s="27" t="s">
        <v>8</v>
      </c>
      <c r="W15" s="84" t="s">
        <v>143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146</v>
      </c>
      <c r="AM15" s="125"/>
      <c r="AN15" s="125"/>
      <c r="AO15" s="125"/>
      <c r="AP15" s="125"/>
      <c r="AQ15" s="125"/>
      <c r="AR15" s="125"/>
      <c r="AS15" s="36" t="s">
        <v>126</v>
      </c>
      <c r="AT15" s="236">
        <v>56</v>
      </c>
    </row>
    <row r="16" spans="1:51" ht="18" customHeight="1">
      <c r="A16" s="75"/>
      <c r="B16" s="76"/>
      <c r="C16" s="115" t="s">
        <v>155</v>
      </c>
      <c r="D16" s="116"/>
      <c r="E16" s="117" t="s">
        <v>156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6" t="s">
        <v>145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3"/>
      <c r="AK16" s="128" t="s">
        <v>149</v>
      </c>
      <c r="AL16" s="129"/>
      <c r="AM16" s="129"/>
      <c r="AN16" s="129"/>
      <c r="AO16" s="37" t="s">
        <v>127</v>
      </c>
      <c r="AP16" s="130" t="s">
        <v>150</v>
      </c>
      <c r="AQ16" s="129"/>
      <c r="AR16" s="129"/>
      <c r="AS16" s="131"/>
      <c r="AT16" s="236"/>
    </row>
    <row r="17" spans="1:46">
      <c r="A17" s="75" t="s">
        <v>0</v>
      </c>
      <c r="B17" s="76"/>
      <c r="C17" s="135" t="str">
        <f>IF(P16="","",P16)</f>
        <v>袖ケ浦市蔵波4071-182</v>
      </c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5" t="str">
        <f>IF(AL15="","",AL15&amp;"-"&amp;AK16&amp;"-"&amp;AP16)</f>
        <v>090-9676-5947</v>
      </c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 t="s">
        <v>171</v>
      </c>
      <c r="D21" s="54"/>
      <c r="E21" s="54">
        <v>9676</v>
      </c>
      <c r="F21" s="54"/>
      <c r="G21" s="54">
        <v>5947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6" t="s">
        <v>105</v>
      </c>
      <c r="D23" s="137"/>
      <c r="E23" s="138" t="s">
        <v>106</v>
      </c>
      <c r="F23" s="139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1" t="s">
        <v>99</v>
      </c>
      <c r="Q23" s="119"/>
      <c r="R23" s="119"/>
      <c r="S23" s="119"/>
      <c r="T23" s="20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6" t="s">
        <v>103</v>
      </c>
      <c r="D24" s="147"/>
      <c r="E24" s="148" t="s">
        <v>104</v>
      </c>
      <c r="F24" s="149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3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10">
        <v>1</v>
      </c>
      <c r="C25" s="112" t="s">
        <v>173</v>
      </c>
      <c r="D25" s="113"/>
      <c r="E25" s="88" t="s">
        <v>174</v>
      </c>
      <c r="F25" s="89"/>
      <c r="G25" s="93" t="s">
        <v>208</v>
      </c>
      <c r="H25" s="95"/>
      <c r="I25" s="93" t="s">
        <v>157</v>
      </c>
      <c r="J25" s="94"/>
      <c r="K25" s="94"/>
      <c r="L25" s="95"/>
      <c r="M25" s="99">
        <v>521318479</v>
      </c>
      <c r="N25" s="94"/>
      <c r="O25" s="95"/>
      <c r="P25" s="99">
        <v>151</v>
      </c>
      <c r="Q25" s="94"/>
      <c r="R25" s="94"/>
      <c r="S25" s="94"/>
      <c r="T25" s="100"/>
      <c r="U25" s="1"/>
      <c r="V25" s="1"/>
      <c r="W25" s="1"/>
      <c r="X25" s="1"/>
      <c r="Y25" s="102">
        <v>6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172</v>
      </c>
      <c r="D26" s="116"/>
      <c r="E26" s="117" t="s">
        <v>175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179</v>
      </c>
      <c r="D27" s="113"/>
      <c r="E27" s="88" t="s">
        <v>178</v>
      </c>
      <c r="F27" s="89"/>
      <c r="G27" s="93" t="s">
        <v>208</v>
      </c>
      <c r="H27" s="95"/>
      <c r="I27" s="93" t="s">
        <v>161</v>
      </c>
      <c r="J27" s="94"/>
      <c r="K27" s="94"/>
      <c r="L27" s="95"/>
      <c r="M27" s="99">
        <v>520214895</v>
      </c>
      <c r="N27" s="94"/>
      <c r="O27" s="95"/>
      <c r="P27" s="99">
        <v>159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176</v>
      </c>
      <c r="D28" s="116"/>
      <c r="E28" s="117" t="s">
        <v>177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2" t="s">
        <v>180</v>
      </c>
      <c r="D29" s="113"/>
      <c r="E29" s="88" t="s">
        <v>181</v>
      </c>
      <c r="F29" s="89"/>
      <c r="G29" s="93" t="s">
        <v>207</v>
      </c>
      <c r="H29" s="95"/>
      <c r="I29" s="93" t="s">
        <v>169</v>
      </c>
      <c r="J29" s="94"/>
      <c r="K29" s="94"/>
      <c r="L29" s="95"/>
      <c r="M29" s="99">
        <v>521318455</v>
      </c>
      <c r="N29" s="94"/>
      <c r="O29" s="95"/>
      <c r="P29" s="99">
        <v>151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182</v>
      </c>
      <c r="D30" s="116"/>
      <c r="E30" s="117" t="s">
        <v>183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184</v>
      </c>
      <c r="D31" s="113"/>
      <c r="E31" s="88" t="s">
        <v>186</v>
      </c>
      <c r="F31" s="89"/>
      <c r="G31" s="93" t="s">
        <v>207</v>
      </c>
      <c r="H31" s="95"/>
      <c r="I31" s="93" t="s">
        <v>188</v>
      </c>
      <c r="J31" s="94"/>
      <c r="K31" s="94"/>
      <c r="L31" s="95"/>
      <c r="M31" s="99">
        <v>520127546</v>
      </c>
      <c r="N31" s="94"/>
      <c r="O31" s="95"/>
      <c r="P31" s="99">
        <v>149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185</v>
      </c>
      <c r="D32" s="116"/>
      <c r="E32" s="117" t="s">
        <v>187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2" t="s">
        <v>189</v>
      </c>
      <c r="D33" s="113"/>
      <c r="E33" s="88" t="s">
        <v>190</v>
      </c>
      <c r="F33" s="89"/>
      <c r="G33" s="93" t="s">
        <v>207</v>
      </c>
      <c r="H33" s="95"/>
      <c r="I33" s="93" t="s">
        <v>157</v>
      </c>
      <c r="J33" s="94"/>
      <c r="K33" s="94"/>
      <c r="L33" s="95"/>
      <c r="M33" s="99">
        <v>521318462</v>
      </c>
      <c r="N33" s="94"/>
      <c r="O33" s="95"/>
      <c r="P33" s="99">
        <v>149</v>
      </c>
      <c r="Q33" s="94"/>
      <c r="R33" s="94"/>
      <c r="S33" s="94"/>
      <c r="T33" s="100"/>
      <c r="U33" s="1"/>
      <c r="V33" s="1"/>
      <c r="W33" s="1"/>
      <c r="X33" s="1"/>
      <c r="Y33" s="199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191</v>
      </c>
      <c r="D34" s="116"/>
      <c r="E34" s="117" t="s">
        <v>192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0"/>
      <c r="Z34" s="152"/>
      <c r="AA34" s="152"/>
      <c r="AB34" s="152"/>
      <c r="AC34" s="152"/>
      <c r="AD34" s="152"/>
      <c r="AE34" s="152"/>
      <c r="AF34" s="152"/>
      <c r="AG34" s="18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12" t="s">
        <v>193</v>
      </c>
      <c r="D35" s="113"/>
      <c r="E35" s="88" t="s">
        <v>195</v>
      </c>
      <c r="F35" s="89"/>
      <c r="G35" s="93" t="s">
        <v>158</v>
      </c>
      <c r="H35" s="95"/>
      <c r="I35" s="93" t="s">
        <v>170</v>
      </c>
      <c r="J35" s="94"/>
      <c r="K35" s="94"/>
      <c r="L35" s="95"/>
      <c r="M35" s="99">
        <v>520395570</v>
      </c>
      <c r="N35" s="94"/>
      <c r="O35" s="95"/>
      <c r="P35" s="99">
        <v>143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194</v>
      </c>
      <c r="D36" s="116"/>
      <c r="E36" s="117" t="s">
        <v>196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197</v>
      </c>
      <c r="D37" s="113"/>
      <c r="E37" s="88" t="s">
        <v>198</v>
      </c>
      <c r="F37" s="89"/>
      <c r="G37" s="93" t="s">
        <v>158</v>
      </c>
      <c r="H37" s="95"/>
      <c r="I37" s="93" t="s">
        <v>157</v>
      </c>
      <c r="J37" s="94"/>
      <c r="K37" s="94"/>
      <c r="L37" s="95"/>
      <c r="M37" s="99">
        <v>523355069</v>
      </c>
      <c r="N37" s="94"/>
      <c r="O37" s="95"/>
      <c r="P37" s="99">
        <v>136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199</v>
      </c>
      <c r="D38" s="116"/>
      <c r="E38" s="117" t="s">
        <v>200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 t="s">
        <v>189</v>
      </c>
      <c r="D39" s="113"/>
      <c r="E39" s="88" t="s">
        <v>201</v>
      </c>
      <c r="F39" s="89"/>
      <c r="G39" s="93" t="s">
        <v>209</v>
      </c>
      <c r="H39" s="95"/>
      <c r="I39" s="93" t="s">
        <v>157</v>
      </c>
      <c r="J39" s="94"/>
      <c r="K39" s="94"/>
      <c r="L39" s="95"/>
      <c r="M39" s="99">
        <v>521318486</v>
      </c>
      <c r="N39" s="94"/>
      <c r="O39" s="95"/>
      <c r="P39" s="99">
        <v>143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191</v>
      </c>
      <c r="D40" s="116"/>
      <c r="E40" s="117" t="s">
        <v>202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205</v>
      </c>
      <c r="D41" s="113"/>
      <c r="E41" s="88" t="s">
        <v>206</v>
      </c>
      <c r="F41" s="89"/>
      <c r="G41" s="93" t="s">
        <v>207</v>
      </c>
      <c r="H41" s="95"/>
      <c r="I41" s="93" t="s">
        <v>157</v>
      </c>
      <c r="J41" s="94"/>
      <c r="K41" s="94"/>
      <c r="L41" s="95"/>
      <c r="M41" s="99">
        <v>524206254</v>
      </c>
      <c r="N41" s="94"/>
      <c r="O41" s="95"/>
      <c r="P41" s="99">
        <v>154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203</v>
      </c>
      <c r="D42" s="116"/>
      <c r="E42" s="117" t="s">
        <v>204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214</v>
      </c>
      <c r="D43" s="113"/>
      <c r="E43" s="88" t="s">
        <v>215</v>
      </c>
      <c r="F43" s="89"/>
      <c r="G43" s="93" t="s">
        <v>211</v>
      </c>
      <c r="H43" s="95"/>
      <c r="I43" s="93" t="s">
        <v>210</v>
      </c>
      <c r="J43" s="94"/>
      <c r="K43" s="94"/>
      <c r="L43" s="95"/>
      <c r="M43" s="99">
        <v>524206261</v>
      </c>
      <c r="N43" s="94"/>
      <c r="O43" s="95"/>
      <c r="P43" s="99">
        <v>138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212</v>
      </c>
      <c r="D44" s="116"/>
      <c r="E44" s="117" t="s">
        <v>213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12" t="s">
        <v>218</v>
      </c>
      <c r="D45" s="113"/>
      <c r="E45" s="88" t="s">
        <v>220</v>
      </c>
      <c r="F45" s="89"/>
      <c r="G45" s="93" t="s">
        <v>209</v>
      </c>
      <c r="H45" s="95"/>
      <c r="I45" s="93" t="s">
        <v>157</v>
      </c>
      <c r="J45" s="94"/>
      <c r="K45" s="94"/>
      <c r="L45" s="95"/>
      <c r="M45" s="99">
        <v>524206285</v>
      </c>
      <c r="N45" s="94"/>
      <c r="O45" s="95"/>
      <c r="P45" s="99">
        <v>134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217</v>
      </c>
      <c r="D46" s="116"/>
      <c r="E46" s="117" t="s">
        <v>219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>
        <v>12</v>
      </c>
      <c r="C47" s="112" t="s">
        <v>223</v>
      </c>
      <c r="D47" s="113"/>
      <c r="E47" s="88" t="s">
        <v>224</v>
      </c>
      <c r="F47" s="89"/>
      <c r="G47" s="93" t="s">
        <v>209</v>
      </c>
      <c r="H47" s="95"/>
      <c r="I47" s="93" t="s">
        <v>225</v>
      </c>
      <c r="J47" s="94"/>
      <c r="K47" s="94"/>
      <c r="L47" s="95"/>
      <c r="M47" s="99">
        <v>524206278</v>
      </c>
      <c r="N47" s="94"/>
      <c r="O47" s="95"/>
      <c r="P47" s="99">
        <v>131</v>
      </c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3"/>
      <c r="B48" s="154"/>
      <c r="C48" s="155" t="s">
        <v>221</v>
      </c>
      <c r="D48" s="156"/>
      <c r="E48" s="157" t="s">
        <v>222</v>
      </c>
      <c r="F48" s="158"/>
      <c r="G48" s="150"/>
      <c r="H48" s="151"/>
      <c r="I48" s="150"/>
      <c r="J48" s="152"/>
      <c r="K48" s="152"/>
      <c r="L48" s="151"/>
      <c r="M48" s="150"/>
      <c r="N48" s="152"/>
      <c r="O48" s="151"/>
      <c r="P48" s="150"/>
      <c r="Q48" s="152"/>
      <c r="R48" s="152"/>
      <c r="S48" s="152"/>
      <c r="T48" s="18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4">
        <v>13</v>
      </c>
      <c r="B49" s="215"/>
      <c r="C49" s="217"/>
      <c r="D49" s="218"/>
      <c r="E49" s="219"/>
      <c r="F49" s="220"/>
      <c r="G49" s="225"/>
      <c r="H49" s="208"/>
      <c r="I49" s="225"/>
      <c r="J49" s="207"/>
      <c r="K49" s="207"/>
      <c r="L49" s="208"/>
      <c r="M49" s="206"/>
      <c r="N49" s="207"/>
      <c r="O49" s="208"/>
      <c r="P49" s="206"/>
      <c r="Q49" s="207"/>
      <c r="R49" s="207"/>
      <c r="S49" s="207"/>
      <c r="T49" s="2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6"/>
      <c r="C50" s="221"/>
      <c r="D50" s="222"/>
      <c r="E50" s="223"/>
      <c r="F50" s="224"/>
      <c r="G50" s="209"/>
      <c r="H50" s="211"/>
      <c r="I50" s="209"/>
      <c r="J50" s="210"/>
      <c r="K50" s="210"/>
      <c r="L50" s="211"/>
      <c r="M50" s="209"/>
      <c r="N50" s="210"/>
      <c r="O50" s="211"/>
      <c r="P50" s="209"/>
      <c r="Q50" s="210"/>
      <c r="R50" s="210"/>
      <c r="S50" s="210"/>
      <c r="T50" s="21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5"/>
      <c r="C51" s="217"/>
      <c r="D51" s="218"/>
      <c r="E51" s="219"/>
      <c r="F51" s="220"/>
      <c r="G51" s="225"/>
      <c r="H51" s="208"/>
      <c r="I51" s="225"/>
      <c r="J51" s="207"/>
      <c r="K51" s="207"/>
      <c r="L51" s="208"/>
      <c r="M51" s="206"/>
      <c r="N51" s="207"/>
      <c r="O51" s="208"/>
      <c r="P51" s="206"/>
      <c r="Q51" s="207"/>
      <c r="R51" s="207"/>
      <c r="S51" s="207"/>
      <c r="T51" s="2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0"/>
      <c r="C52" s="231"/>
      <c r="D52" s="232"/>
      <c r="E52" s="233"/>
      <c r="F52" s="234"/>
      <c r="G52" s="226"/>
      <c r="H52" s="227"/>
      <c r="I52" s="226"/>
      <c r="J52" s="228"/>
      <c r="K52" s="228"/>
      <c r="L52" s="227"/>
      <c r="M52" s="226"/>
      <c r="N52" s="228"/>
      <c r="O52" s="227"/>
      <c r="P52" s="226"/>
      <c r="Q52" s="228"/>
      <c r="R52" s="228"/>
      <c r="S52" s="228"/>
      <c r="T52" s="22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0" t="s">
        <v>102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2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3" t="s">
        <v>216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5"/>
      <c r="U55" s="2"/>
      <c r="V55" s="238">
        <f>LEN(A55)</f>
        <v>57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3" tint="0.39997558519241921"/>
  </sheetPr>
  <dimension ref="A1:AO352"/>
  <sheetViews>
    <sheetView workbookViewId="0">
      <selection activeCell="B26" sqref="B26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6</v>
      </c>
      <c r="J5" s="249" t="str">
        <f>IF(入力!A55="","",入力!A55)</f>
        <v>チームの気持ちをひとつにまとめ、
チーム一丸となって「一笑懸命」みんなで
ボールを繋いで最後の一戦まで頑張ります！</v>
      </c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23013</v>
      </c>
      <c r="B7" s="13" t="str">
        <f>IF(入力!C3="","",入力!C3)</f>
        <v>昭和ＫＩＤＳ</v>
      </c>
      <c r="C7" s="13" t="str">
        <f>IF(入力!C2="","",入力!C2)</f>
        <v>ショウワキッズ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ＪＲ内房</v>
      </c>
      <c r="S7" s="13" t="str">
        <f>IF(入力!AE5="","",入力!AE5)</f>
        <v>袖ケ浦</v>
      </c>
      <c r="T7" s="13"/>
      <c r="U7" s="13">
        <f>IF(入力!C4="","",入力!C4)</f>
        <v>432542363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山下</v>
      </c>
      <c r="D16" s="13" t="str">
        <f>IF(入力!E8="","",入力!E8)</f>
        <v>ふじ恵</v>
      </c>
      <c r="E16" s="13" t="str">
        <f>IF(入力!C7="","",入力!C7)</f>
        <v>ヤマシタ</v>
      </c>
      <c r="F16" s="13" t="str">
        <f>IF(入力!E7="","",入力!E7)</f>
        <v>フジエ</v>
      </c>
      <c r="G16" s="13">
        <f>IF(入力!G7="","",入力!G7)</f>
        <v>506485709</v>
      </c>
      <c r="H16" s="13" t="str">
        <f>IF(入力!J7="","",入力!J7)</f>
        <v/>
      </c>
      <c r="I16" s="13">
        <f>IF(入力!M7="","",入力!M7)</f>
        <v>415931</v>
      </c>
      <c r="J16" s="13"/>
      <c r="K16" s="13"/>
      <c r="L16" s="13">
        <f>IF(入力!AT7="","",入力!AT7)</f>
        <v>78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0261</v>
      </c>
      <c r="T16" s="13" t="str">
        <f>IF(入力!P8="","",入力!P8)</f>
        <v>袖ケ浦市福王台2-22-11</v>
      </c>
      <c r="U16" s="13" t="str">
        <f>IF(入力!AL7="","",入力!AL7)</f>
        <v>090</v>
      </c>
      <c r="V16" s="13" t="str">
        <f>IF(入力!AK8="","",入力!AK8)</f>
        <v>1421</v>
      </c>
      <c r="W16" s="13" t="str">
        <f>IF(入力!AP8="","",入力!AP8)</f>
        <v>9308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田中</v>
      </c>
      <c r="D17" s="13" t="str">
        <f>IF(入力!E10="","",入力!E10)</f>
        <v>俊樹</v>
      </c>
      <c r="E17" s="13" t="str">
        <f>IF(入力!C9="","",入力!C9)</f>
        <v>タナカ</v>
      </c>
      <c r="F17" s="13" t="str">
        <f>IF(入力!E9="","",入力!E9)</f>
        <v>トシキ</v>
      </c>
      <c r="G17" s="13">
        <f>IF(入力!G9="","",入力!G9)</f>
        <v>506470594</v>
      </c>
      <c r="H17" s="13">
        <f>IF(入力!J9="","",入力!J9)</f>
        <v>18463</v>
      </c>
      <c r="I17" s="13">
        <f>IF(入力!M9="","",入力!M9)</f>
        <v>334451</v>
      </c>
      <c r="J17" s="13"/>
      <c r="K17" s="13"/>
      <c r="L17" s="13">
        <f>IF(入力!AT9="","",入力!AT9)</f>
        <v>57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0243</v>
      </c>
      <c r="T17" s="13" t="str">
        <f>IF(入力!P10="","",入力!P10)</f>
        <v>袖ケ浦市蔵波4071-182</v>
      </c>
      <c r="U17" s="13" t="str">
        <f>IF(入力!AL9="","",入力!AL9)</f>
        <v>090</v>
      </c>
      <c r="V17" s="13" t="str">
        <f>IF(入力!AK10="","",入力!AK10)</f>
        <v>9676</v>
      </c>
      <c r="W17" s="13" t="str">
        <f>IF(入力!AP10="","",入力!AP10)</f>
        <v>5947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鈴木</v>
      </c>
      <c r="D20" s="13" t="str">
        <f>IF(入力!E12="","",入力!E12)</f>
        <v>雅雄</v>
      </c>
      <c r="E20" s="13" t="str">
        <f>IF(入力!C11="","",入力!C11)</f>
        <v>スズキ</v>
      </c>
      <c r="F20" s="13" t="str">
        <f>IF(入力!E11="","",入力!E11)</f>
        <v>マサオ</v>
      </c>
      <c r="G20" s="13">
        <f>IF(入力!G11="","",入力!G11)</f>
        <v>512154153</v>
      </c>
      <c r="H20" s="13">
        <f>IF(入力!J11="","",入力!J11)</f>
        <v>27464</v>
      </c>
      <c r="I20" s="13">
        <f>IF(入力!M11="","",入力!M11)</f>
        <v>396548</v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0243</v>
      </c>
      <c r="T20" s="13" t="str">
        <f>IF(入力!P12="","",入力!P12)</f>
        <v>袖ケ浦市蔵波４０７１－２１６</v>
      </c>
      <c r="U20" s="13" t="str">
        <f>IF(入力!AL11="","",入力!AL11)</f>
        <v>090</v>
      </c>
      <c r="V20" s="13" t="str">
        <f>IF(入力!AK12="","",入力!AK12)</f>
        <v>7849</v>
      </c>
      <c r="W20" s="13" t="str">
        <f>IF(入力!AP12="","",入力!AP12)</f>
        <v>0963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田中</v>
      </c>
      <c r="D22" s="13" t="str">
        <f>IF(入力!E16="","",入力!E16)</f>
        <v>俊樹</v>
      </c>
      <c r="E22" s="13" t="str">
        <f>IF(入力!C15="","",入力!C15)</f>
        <v>タナカ</v>
      </c>
      <c r="F22" s="13" t="str">
        <f>IF(入力!E15="","",入力!E15)</f>
        <v>トシキ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 t="str">
        <f>IF(入力!C21="","",入力!C21)</f>
        <v>090</v>
      </c>
      <c r="O22" s="13">
        <f>IF(入力!E21="","",入力!E21)</f>
        <v>9676</v>
      </c>
      <c r="P22" s="13">
        <f>IF(入力!G21="","",入力!G21)</f>
        <v>5947</v>
      </c>
      <c r="Q22" s="13"/>
      <c r="R22" s="13" t="str">
        <f>IF(入力!R15="","",入力!R15)</f>
        <v>299</v>
      </c>
      <c r="S22" s="13" t="str">
        <f>IF(入力!W15="","",入力!W15)</f>
        <v>0243</v>
      </c>
      <c r="T22" s="13" t="str">
        <f>IF(入力!P16="","",入力!P16)</f>
        <v>袖ケ浦市蔵波4071-182</v>
      </c>
      <c r="U22" s="13" t="str">
        <f>IF(入力!AL15="","",入力!AL15)</f>
        <v>090</v>
      </c>
      <c r="V22" s="13" t="str">
        <f>IF(入力!AK16="","",入力!AK16)</f>
        <v>9676</v>
      </c>
      <c r="W22" s="13" t="str">
        <f>IF(入力!AP16="","",入力!AP16)</f>
        <v>5947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田中</v>
      </c>
      <c r="D23" s="13" t="str">
        <f>IF(入力!$E$14="","",入力!$E$14)</f>
        <v>俊樹</v>
      </c>
      <c r="E23" s="13" t="str">
        <f>IF(入力!$C$13="","",入力!$C$13)</f>
        <v>タナカ</v>
      </c>
      <c r="F23" s="13" t="str">
        <f>IF(入力!$E$13="","",入力!$E$13)</f>
        <v>トシキ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加藤</v>
      </c>
      <c r="D24" s="51" t="str">
        <f>VLOOKUP($B$51,$A$53:$F$352,4)</f>
        <v>結梨</v>
      </c>
      <c r="E24" s="51" t="str">
        <f>VLOOKUP($B$51,$A$53:$F$352,5)</f>
        <v>カトウ</v>
      </c>
      <c r="F24" s="51" t="str">
        <f>VLOOKUP($B$51,$A$53:$F$352,6)</f>
        <v>ユイリ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加藤</v>
      </c>
      <c r="D53" s="13" t="str">
        <f>IF(入力!E26="","",入力!E26)</f>
        <v>結梨</v>
      </c>
      <c r="E53" s="13" t="str">
        <f>IF(入力!C25="","",入力!C25)</f>
        <v>カトウ</v>
      </c>
      <c r="F53" s="13" t="str">
        <f>IF(入力!E25="","",入力!E25)</f>
        <v>ユイリ</v>
      </c>
      <c r="G53" s="13">
        <f>IF(入力!M25="","",入力!M25)</f>
        <v>521318479</v>
      </c>
      <c r="H53" s="13" t="str">
        <f>IF(入力!I25="","",入力!I25)</f>
        <v>袖ケ浦市立奈良輪小学校</v>
      </c>
      <c r="I53" s="13" t="str">
        <f>IF(入力!G25="","",入力!G25)</f>
        <v>６年生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石橋</v>
      </c>
      <c r="D54" s="13" t="str">
        <f>IF(入力!E28="","",入力!E28)</f>
        <v>侑奈</v>
      </c>
      <c r="E54" s="13" t="str">
        <f>IF(入力!C27="","",入力!C27)</f>
        <v>イシバシ</v>
      </c>
      <c r="F54" s="13" t="str">
        <f>IF(入力!E27="","",入力!E27)</f>
        <v>ユウナ</v>
      </c>
      <c r="G54" s="13">
        <f>IF(入力!M27="","",入力!M27)</f>
        <v>520214895</v>
      </c>
      <c r="H54" s="13" t="str">
        <f>IF(入力!I27="","",入力!I27)</f>
        <v>木更津市立南清小学校</v>
      </c>
      <c r="I54" s="13" t="str">
        <f>IF(入力!G27="","",入力!G27)</f>
        <v>６年生</v>
      </c>
      <c r="J54" s="13">
        <f>IF(入力!P27="","",入力!P27)</f>
        <v>159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古泉</v>
      </c>
      <c r="D55" s="13" t="str">
        <f>IF(入力!E30="","",入力!E30)</f>
        <v>夏菜</v>
      </c>
      <c r="E55" s="13" t="str">
        <f>IF(入力!C29="","",入力!C29)</f>
        <v>コイズミ</v>
      </c>
      <c r="F55" s="13" t="str">
        <f>IF(入力!E29="","",入力!E29)</f>
        <v>ナナ</v>
      </c>
      <c r="G55" s="13">
        <f>IF(入力!M29="","",入力!M29)</f>
        <v>521318455</v>
      </c>
      <c r="H55" s="13" t="str">
        <f>IF(入力!I29="","",入力!I29)</f>
        <v>袖ケ浦市立蔵波小学校</v>
      </c>
      <c r="I55" s="13" t="str">
        <f>IF(入力!G29="","",入力!G29)</f>
        <v>６年生</v>
      </c>
      <c r="J55" s="13">
        <f>IF(入力!P29="","",入力!P29)</f>
        <v>151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浅井</v>
      </c>
      <c r="D56" s="13" t="str">
        <f>IF(入力!E32="","",入力!E32)</f>
        <v>茉央</v>
      </c>
      <c r="E56" s="13" t="str">
        <f>IF(入力!C31="","",入力!C31)</f>
        <v>アサイ</v>
      </c>
      <c r="F56" s="13" t="str">
        <f>IF(入力!E31="","",入力!E31)</f>
        <v>マオ</v>
      </c>
      <c r="G56" s="13">
        <f>IF(入力!M31="","",入力!M31)</f>
        <v>520127546</v>
      </c>
      <c r="H56" s="13" t="str">
        <f>IF(入力!I31="","",入力!I31)</f>
        <v>木更津市立中郷小学校</v>
      </c>
      <c r="I56" s="13" t="str">
        <f>IF(入力!G31="","",入力!G31)</f>
        <v>６年生</v>
      </c>
      <c r="J56" s="13">
        <f>IF(入力!P31="","",入力!P31)</f>
        <v>149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森屋</v>
      </c>
      <c r="D57" s="13" t="str">
        <f>IF(入力!E34="","",入力!E34)</f>
        <v>ひなた</v>
      </c>
      <c r="E57" s="13" t="str">
        <f>IF(入力!C33="","",入力!C33)</f>
        <v>モリヤ</v>
      </c>
      <c r="F57" s="13" t="str">
        <f>IF(入力!E33="","",入力!E33)</f>
        <v>ヒナタ</v>
      </c>
      <c r="G57" s="13">
        <f>IF(入力!M33="","",入力!M33)</f>
        <v>521318462</v>
      </c>
      <c r="H57" s="13" t="str">
        <f>IF(入力!I33="","",入力!I33)</f>
        <v>袖ケ浦市立奈良輪小学校</v>
      </c>
      <c r="I57" s="13" t="str">
        <f>IF(入力!G33="","",入力!G33)</f>
        <v>６年生</v>
      </c>
      <c r="J57" s="13">
        <f>IF(入力!P33="","",入力!P33)</f>
        <v>149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大島</v>
      </c>
      <c r="D58" s="13" t="str">
        <f>IF(入力!E36="","",入力!E36)</f>
        <v>あずさ</v>
      </c>
      <c r="E58" s="13" t="str">
        <f>IF(入力!C35="","",入力!C35)</f>
        <v>オオシマ</v>
      </c>
      <c r="F58" s="13" t="str">
        <f>IF(入力!E35="","",入力!E35)</f>
        <v>アズサ</v>
      </c>
      <c r="G58" s="13">
        <f>IF(入力!M35="","",入力!M35)</f>
        <v>520395570</v>
      </c>
      <c r="H58" s="13" t="str">
        <f>IF(入力!I35="","",入力!I35)</f>
        <v>袖ケ浦市立中川小学校</v>
      </c>
      <c r="I58" s="13" t="str">
        <f>IF(入力!G35="","",入力!G35)</f>
        <v>５年生</v>
      </c>
      <c r="J58" s="13">
        <f>IF(入力!P35="","",入力!P35)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山口</v>
      </c>
      <c r="D59" s="13" t="str">
        <f>IF(入力!E38="","",入力!E38)</f>
        <v>乃亜</v>
      </c>
      <c r="E59" s="13" t="str">
        <f>IF(入力!C37="","",入力!C37)</f>
        <v>ヤマグチ</v>
      </c>
      <c r="F59" s="13" t="str">
        <f>IF(入力!E37="","",入力!E37)</f>
        <v>ノア</v>
      </c>
      <c r="G59" s="13">
        <f>IF(入力!M37="","",入力!M37)</f>
        <v>523355069</v>
      </c>
      <c r="H59" s="13" t="str">
        <f>IF(入力!I37="","",入力!I37)</f>
        <v>袖ケ浦市立奈良輪小学校</v>
      </c>
      <c r="I59" s="13" t="str">
        <f>IF(入力!G37="","",入力!G37)</f>
        <v>５年生</v>
      </c>
      <c r="J59" s="13">
        <f>IF(入力!P37="","",入力!P37)</f>
        <v>136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森屋</v>
      </c>
      <c r="D60" s="13" t="str">
        <f>IF(入力!E40="","",入力!E40)</f>
        <v>まひる</v>
      </c>
      <c r="E60" s="13" t="str">
        <f>IF(入力!C39="","",入力!C39)</f>
        <v>モリヤ</v>
      </c>
      <c r="F60" s="13" t="str">
        <f>IF(入力!E39="","",入力!E39)</f>
        <v>マヒル</v>
      </c>
      <c r="G60" s="13">
        <f>IF(入力!M39="","",入力!M39)</f>
        <v>521318486</v>
      </c>
      <c r="H60" s="13" t="str">
        <f>IF(入力!I39="","",入力!I39)</f>
        <v>袖ケ浦市立奈良輪小学校</v>
      </c>
      <c r="I60" s="13" t="str">
        <f>IF(入力!G39="","",入力!G39)</f>
        <v>４年生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本郷</v>
      </c>
      <c r="D61" s="13" t="str">
        <f>IF(入力!E42="","",入力!E42)</f>
        <v>優和</v>
      </c>
      <c r="E61" s="13" t="str">
        <f>IF(入力!C41="","",入力!C41)</f>
        <v>ホンゴウ</v>
      </c>
      <c r="F61" s="13" t="str">
        <f>IF(入力!E41="","",入力!E41)</f>
        <v>ユワ</v>
      </c>
      <c r="G61" s="13">
        <f>IF(入力!M41="","",入力!M41)</f>
        <v>524206254</v>
      </c>
      <c r="H61" s="13" t="str">
        <f>IF(入力!I41="","",入力!I41)</f>
        <v>袖ケ浦市立奈良輪小学校</v>
      </c>
      <c r="I61" s="13" t="str">
        <f>IF(入力!G41="","",入力!G41)</f>
        <v>６年生</v>
      </c>
      <c r="J61" s="13">
        <f>IF(入力!P41="","",入力!P41)</f>
        <v>154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平野</v>
      </c>
      <c r="D62" s="13" t="str">
        <f>IF(入力!E44="","",入力!E44)</f>
        <v>愛來</v>
      </c>
      <c r="E62" s="13" t="str">
        <f>IF(入力!C43="","",入力!C43)</f>
        <v>ヒラノ</v>
      </c>
      <c r="F62" s="13" t="str">
        <f>IF(入力!E43="","",入力!E43)</f>
        <v>アイク</v>
      </c>
      <c r="G62" s="13">
        <f>IF(入力!M43="","",入力!M43)</f>
        <v>524206261</v>
      </c>
      <c r="H62" s="13" t="str">
        <f>IF(入力!I43="","",入力!I43)</f>
        <v>木更津市立木更津第二小学校</v>
      </c>
      <c r="I62" s="13" t="str">
        <f>IF(入力!G43="","",入力!G43)</f>
        <v>５年生</v>
      </c>
      <c r="J62" s="13">
        <f>IF(入力!P43="","",入力!P43)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本郷</v>
      </c>
      <c r="D63" s="13" t="str">
        <f>IF(入力!E46="","",入力!E46)</f>
        <v>希和</v>
      </c>
      <c r="E63" s="13" t="str">
        <f>IF(入力!C45="","",入力!C45)</f>
        <v>ホンゴウ</v>
      </c>
      <c r="F63" s="13" t="str">
        <f>IF(入力!E45="","",入力!E45)</f>
        <v>ノワ</v>
      </c>
      <c r="G63" s="13">
        <f>IF(入力!M45="","",入力!M45)</f>
        <v>524206285</v>
      </c>
      <c r="H63" s="13" t="str">
        <f>IF(入力!I45="","",入力!I45)</f>
        <v>袖ケ浦市立奈良輪小学校</v>
      </c>
      <c r="I63" s="13" t="str">
        <f>IF(入力!G45="","",入力!G45)</f>
        <v>４年生</v>
      </c>
      <c r="J63" s="13">
        <f>IF(入力!P45="","",入力!P45)</f>
        <v>134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小関</v>
      </c>
      <c r="D64" s="13" t="str">
        <f>IF(入力!E48="","",入力!E48)</f>
        <v>冬華</v>
      </c>
      <c r="E64" s="13" t="str">
        <f>IF(入力!C47="","",入力!C47)</f>
        <v>コセキ</v>
      </c>
      <c r="F64" s="13" t="str">
        <f>IF(入力!E47="","",入力!E47)</f>
        <v>フユカ</v>
      </c>
      <c r="G64" s="13">
        <f>IF(入力!M47="","",入力!M47)</f>
        <v>524206278</v>
      </c>
      <c r="H64" s="13" t="str">
        <f>IF(入力!I47="","",入力!I47)</f>
        <v>袖ケ浦市立平岡小学校</v>
      </c>
      <c r="I64" s="13" t="str">
        <f>IF(入力!G47="","",入力!G47)</f>
        <v>４年生</v>
      </c>
      <c r="J64" s="13">
        <f>IF(入力!P47="","",入力!P47)</f>
        <v>131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2024-09-18T11:17:55Z</dcterms:modified>
</cp:coreProperties>
</file>