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90" windowWidth="19395" windowHeight="799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<sst xmlns="http://schemas.openxmlformats.org/spreadsheetml/2006/main" count="427" uniqueCount="283">
  <si>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</si>
  <si>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</si>
  <si>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</si>
  <si>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</si>
  <si>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</si>
  <si>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</si>
  <si>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</si>
  <si>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</si>
  <si>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</si>
  <si>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</si>
  <si>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</si>
  <si>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</si>
  <si>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</si>
  <si>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</si>
  <si>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</si>
  <si>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</si>
  <si>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</si>
  <si>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</si>
  <si>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</si>
  <si>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</si>
  <si>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</si>
  <si>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</si>
  <si>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</si>
  <si>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</si>
  <si>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</si>
  <si>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</si>
  <si>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</si>
  <si>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</si>
  <si>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</si>
  <si>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</si>
  <si>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</si>
  <si>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</si>
  <si>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</si>
  <si>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</si>
  <si>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</si>
  <si>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</si>
  <si>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</si>
  <si>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</si>
  <si>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</si>
  <si>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</si>
  <si>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</si>
  <si>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</si>
  <si>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</si>
  <si>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</si>
  <si>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</si>
  <si>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</si>
  <si>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</si>
  <si>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</si>
  <si>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</si>
  <si>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</si>
  <si>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</si>
  <si>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</si>
  <si>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</si>
  <si>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</si>
  <si>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</si>
  <si>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</si>
  <si>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</si>
  <si>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</si>
  <si>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</si>
  <si>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</si>
  <si>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</si>
  <si>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</si>
  <si>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</si>
  <si>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</si>
  <si>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</si>
  <si>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</si>
  <si>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</si>
  <si>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</si>
  <si>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</si>
  <si>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</si>
  <si>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</si>
  <si>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</si>
  <si>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</si>
  <si>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</si>
  <si>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</si>
  <si>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</si>
  <si>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</si>
  <si>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</si>
  <si>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</si>
  <si>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</si>
  <si>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</si>
  <si>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</si>
  <si>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</si>
  <si>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</si>
  <si>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</si>
  <si>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</si>
  <si>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</si>
  <si>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</si>
  <si>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</si>
  <si>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</si>
  <si>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</si>
  <si>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</si>
  <si>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</si>
  <si>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</si>
  <si>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</si>
  <si>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</si>
  <si>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</si>
  <si>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</si>
  <si>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</si>
  <si>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</si>
  <si>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</si>
  <si>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</si>
  <si>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</si>
  <si>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</si>
  <si>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</si>
  <si>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</si>
  <si>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</si>
  <si>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</si>
  <si>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</si>
  <si>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</si>
  <si>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</si>
  <si>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</si>
  <si>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</si>
  <si>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</si>
  <si>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</si>
  <si>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</si>
  <si>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</si>
  <si>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</si>
  <si>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</si>
  <si>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</si>
  <si>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</si>
  <si>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</si>
  <si>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</si>
  <si>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</si>
  <si>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</si>
  <si>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</si>
  <si>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</si>
  <si>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</si>
  <si>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</si>
  <si>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</si>
  <si>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</si>
  <si>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</si>
  <si>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</si>
  <si>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</si>
  <si>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</si>
  <si>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</si>
  <si>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</si>
  <si>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</si>
  <si>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</si>
  <si>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</si>
  <si>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</si>
  <si>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</si>
  <si>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</si>
  <si>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</si>
  <si>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</si>
  <si>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</si>
  <si>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</si>
  <si>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</si>
  <si>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</si>
  <si>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</si>
  <si>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</si>
  <si>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</si>
  <si>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</si>
  <si>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</si>
  <si>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</si>
  <si>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</si>
  <si>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</si>
  <si>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</si>
  <si>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</si>
  <si>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</si>
  <si>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</si>
  <si>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</si>
  <si>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</si>
  <si>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</si>
  <si>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</si>
  <si>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</si>
  <si>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</si>
  <si>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</si>
  <si>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</si>
  <si>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</si>
  <si>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</si>
  <si>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</si>
  <si>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</si>
  <si>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</si>
  <si>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</si>
  <si>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</si>
  <si>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</si>
  <si>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</si>
  <si>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</si>
  <si>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</si>
  <si>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</si>
  <si>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</si>
  <si>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</si>
  <si>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</si>
  <si>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</si>
  <si>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</si>
  <si>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</si>
  <si>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</si>
  <si>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</si>
  <si>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</si>
  <si>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</si>
  <si>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</si>
  <si>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</si>
  <si>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</si>
  <si>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</si>
  <si>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</si>
  <si>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</si>
  <si>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</si>
  <si>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</si>
  <si>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</si>
  <si>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</si>
  <si>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ｱﾈｻｷｼﾞｭﾆｱﾊﾞﾚ-ﾎﾞ-ﾙｸﾗﾌﾞ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</si>
  <si>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</si>
  <si>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</si>
  <si>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</si>
  <si>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</si>
  <si>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</si>
  <si>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ﾖｼｶﾜ</t>
    <phoneticPr fontId="2"/>
  </si>
  <si>
    <t>ﾘｭｳﾀﾛｳ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</si>
  <si>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</si>
  <si>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</si>
  <si>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</si>
  <si>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</si>
  <si>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</si>
  <si>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</si>
  <si>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琴乃</t>
    <rPh sb="0" eb="2">
      <t>コトノ</t>
    </rPh>
    <phoneticPr fontId="2"/>
  </si>
  <si>
    <t>ｺﾄﾉ</t>
    <phoneticPr fontId="2"/>
  </si>
  <si>
    <t>－</t>
    <phoneticPr fontId="2"/>
  </si>
  <si>
    <t>ﾖｼｶﾜ</t>
    <phoneticPr fontId="2"/>
  </si>
  <si>
    <t>ﾘｭｳﾀﾛｳ</t>
    <phoneticPr fontId="2"/>
  </si>
  <si>
    <t>Ｏ90</t>
    <phoneticPr fontId="2"/>
  </si>
  <si>
    <t>0436</t>
    <phoneticPr fontId="2"/>
  </si>
  <si>
    <t>1666</t>
    <phoneticPr fontId="2"/>
  </si>
  <si>
    <t>同上</t>
    <rPh sb="0" eb="2">
      <t>ドウジョウ</t>
    </rPh>
    <phoneticPr fontId="2"/>
  </si>
  <si>
    <t>①</t>
    <phoneticPr fontId="2"/>
  </si>
  <si>
    <t>青葉台小学校</t>
    <rPh sb="0" eb="3">
      <t>アオバダイ</t>
    </rPh>
    <rPh sb="3" eb="6">
      <t>ショウガッコウ</t>
    </rPh>
    <phoneticPr fontId="2"/>
  </si>
  <si>
    <t>千種小学校</t>
    <rPh sb="0" eb="2">
      <t>チグサ</t>
    </rPh>
    <rPh sb="2" eb="5">
      <t>ショウガッコウ</t>
    </rPh>
    <phoneticPr fontId="2"/>
  </si>
  <si>
    <t>田久保</t>
    <rPh sb="0" eb="3">
      <t>タクボ</t>
    </rPh>
    <phoneticPr fontId="2"/>
  </si>
  <si>
    <t>タクボ</t>
    <phoneticPr fontId="2"/>
  </si>
  <si>
    <t>愛奈</t>
    <rPh sb="0" eb="2">
      <t>マナ</t>
    </rPh>
    <phoneticPr fontId="2"/>
  </si>
  <si>
    <t>マナ</t>
    <phoneticPr fontId="2"/>
  </si>
  <si>
    <t>牧野</t>
    <rPh sb="0" eb="2">
      <t>マキノ</t>
    </rPh>
    <phoneticPr fontId="2"/>
  </si>
  <si>
    <t>マキノ</t>
    <phoneticPr fontId="2"/>
  </si>
  <si>
    <t>葵</t>
    <rPh sb="0" eb="1">
      <t>アオイ</t>
    </rPh>
    <phoneticPr fontId="2"/>
  </si>
  <si>
    <t>アオイ</t>
    <phoneticPr fontId="2"/>
  </si>
  <si>
    <t>床井</t>
    <rPh sb="0" eb="2">
      <t>トコイ</t>
    </rPh>
    <phoneticPr fontId="2"/>
  </si>
  <si>
    <t>トコイ</t>
    <phoneticPr fontId="2"/>
  </si>
  <si>
    <t>絢音</t>
    <rPh sb="0" eb="1">
      <t>アヤ</t>
    </rPh>
    <rPh sb="1" eb="2">
      <t>ネ</t>
    </rPh>
    <phoneticPr fontId="2"/>
  </si>
  <si>
    <t>アヤネ</t>
    <phoneticPr fontId="2"/>
  </si>
  <si>
    <t>大溝</t>
    <rPh sb="0" eb="2">
      <t>オオミゾ</t>
    </rPh>
    <phoneticPr fontId="2"/>
  </si>
  <si>
    <t>アコ</t>
    <phoneticPr fontId="2"/>
  </si>
  <si>
    <t>嶋田</t>
    <rPh sb="0" eb="2">
      <t>シマダ</t>
    </rPh>
    <phoneticPr fontId="2"/>
  </si>
  <si>
    <t>シマダ</t>
    <phoneticPr fontId="2"/>
  </si>
  <si>
    <t>乃々佳</t>
    <rPh sb="0" eb="1">
      <t>ノ</t>
    </rPh>
    <rPh sb="2" eb="3">
      <t>カ</t>
    </rPh>
    <phoneticPr fontId="2"/>
  </si>
  <si>
    <t>ノノカ</t>
    <phoneticPr fontId="2"/>
  </si>
  <si>
    <t>白金小学校</t>
    <rPh sb="0" eb="2">
      <t>シロガネ</t>
    </rPh>
    <rPh sb="2" eb="5">
      <t>ショウガッコウ</t>
    </rPh>
    <phoneticPr fontId="2"/>
  </si>
  <si>
    <t>百々佳</t>
    <rPh sb="0" eb="2">
      <t>モモ</t>
    </rPh>
    <rPh sb="2" eb="3">
      <t>カ</t>
    </rPh>
    <phoneticPr fontId="2"/>
  </si>
  <si>
    <t>モモカ</t>
    <phoneticPr fontId="2"/>
  </si>
  <si>
    <t>中島</t>
    <rPh sb="0" eb="2">
      <t>ナカジマ</t>
    </rPh>
    <phoneticPr fontId="2"/>
  </si>
  <si>
    <t>ナカジマ</t>
    <phoneticPr fontId="2"/>
  </si>
  <si>
    <t>穂七</t>
    <rPh sb="0" eb="1">
      <t>ホ</t>
    </rPh>
    <rPh sb="1" eb="2">
      <t>ナノ</t>
    </rPh>
    <phoneticPr fontId="2"/>
  </si>
  <si>
    <t>ホナノ</t>
    <phoneticPr fontId="2"/>
  </si>
  <si>
    <t>田中</t>
    <rPh sb="0" eb="2">
      <t>タナカ</t>
    </rPh>
    <phoneticPr fontId="2"/>
  </si>
  <si>
    <t>タナカ</t>
    <phoneticPr fontId="2"/>
  </si>
  <si>
    <t>順菜</t>
    <rPh sb="0" eb="1">
      <t>ジュン</t>
    </rPh>
    <rPh sb="1" eb="2">
      <t>ナ</t>
    </rPh>
    <phoneticPr fontId="2"/>
  </si>
  <si>
    <t>ジュンナ</t>
    <phoneticPr fontId="2"/>
  </si>
  <si>
    <t>末吉</t>
    <rPh sb="0" eb="2">
      <t>スエヨシ</t>
    </rPh>
    <phoneticPr fontId="2"/>
  </si>
  <si>
    <t>スエヨシ</t>
    <phoneticPr fontId="2"/>
  </si>
  <si>
    <t>夏帆</t>
    <rPh sb="0" eb="2">
      <t>ナツホ</t>
    </rPh>
    <phoneticPr fontId="2"/>
  </si>
  <si>
    <t>ナツホ</t>
    <phoneticPr fontId="2"/>
  </si>
  <si>
    <t>青葉台小学校</t>
    <rPh sb="0" eb="1">
      <t>アオ</t>
    </rPh>
    <rPh sb="1" eb="2">
      <t>バ</t>
    </rPh>
    <rPh sb="2" eb="3">
      <t>ダイ</t>
    </rPh>
    <rPh sb="3" eb="6">
      <t>ショウガッコウ</t>
    </rPh>
    <phoneticPr fontId="2"/>
  </si>
  <si>
    <t>床井</t>
    <rPh sb="0" eb="2">
      <t>トコイ</t>
    </rPh>
    <phoneticPr fontId="2"/>
  </si>
  <si>
    <t>陽咲</t>
    <rPh sb="0" eb="1">
      <t>ヒ</t>
    </rPh>
    <rPh sb="1" eb="2">
      <t>サキ</t>
    </rPh>
    <phoneticPr fontId="2"/>
  </si>
  <si>
    <t>トコイ</t>
    <phoneticPr fontId="2"/>
  </si>
  <si>
    <t>ヒサキ</t>
    <phoneticPr fontId="2"/>
  </si>
  <si>
    <t>黄</t>
    <rPh sb="0" eb="1">
      <t>コウ</t>
    </rPh>
    <phoneticPr fontId="2"/>
  </si>
  <si>
    <t>遥陽</t>
    <rPh sb="0" eb="1">
      <t>ハル</t>
    </rPh>
    <rPh sb="1" eb="2">
      <t>ヒ</t>
    </rPh>
    <phoneticPr fontId="2"/>
  </si>
  <si>
    <t>ハルヒ</t>
    <phoneticPr fontId="2"/>
  </si>
  <si>
    <t>コウ</t>
    <phoneticPr fontId="2"/>
  </si>
  <si>
    <t>五所小学校</t>
    <rPh sb="0" eb="2">
      <t>ゴショ</t>
    </rPh>
    <rPh sb="2" eb="5">
      <t>ショウガッコウ</t>
    </rPh>
    <phoneticPr fontId="2"/>
  </si>
  <si>
    <t>亜湖</t>
    <rPh sb="0" eb="2">
      <t>アコ</t>
    </rPh>
    <phoneticPr fontId="2"/>
  </si>
  <si>
    <t>オオミゾ</t>
    <phoneticPr fontId="2"/>
  </si>
  <si>
    <t>キャプテンの田久保を中心とし元気いっぱい頑張ります。</t>
    <rPh sb="6" eb="9">
      <t>タクボ</t>
    </rPh>
    <rPh sb="10" eb="12">
      <t>チュウシン</t>
    </rPh>
    <rPh sb="14" eb="16">
      <t>ゲンキ</t>
    </rPh>
    <rPh sb="20" eb="22">
      <t>ガンバ</t>
    </rPh>
    <phoneticPr fontId="2"/>
  </si>
  <si>
    <t>嶋田</t>
    <rPh sb="0" eb="2">
      <t>シマダ</t>
    </rPh>
    <phoneticPr fontId="2"/>
  </si>
  <si>
    <t>さやか</t>
    <phoneticPr fontId="2"/>
  </si>
  <si>
    <t>ｼﾏﾀﾞ</t>
    <phoneticPr fontId="2"/>
  </si>
  <si>
    <t>ｻﾔｶ</t>
    <phoneticPr fontId="2"/>
  </si>
  <si>
    <t>290</t>
    <phoneticPr fontId="2"/>
  </si>
  <si>
    <t>0051</t>
    <phoneticPr fontId="2"/>
  </si>
  <si>
    <t>千葉県市原市君塚3-14-23</t>
    <rPh sb="0" eb="3">
      <t>チバケン</t>
    </rPh>
    <rPh sb="3" eb="6">
      <t>イチハラシ</t>
    </rPh>
    <rPh sb="6" eb="8">
      <t>キミツカ</t>
    </rPh>
    <phoneticPr fontId="2"/>
  </si>
  <si>
    <t>0436</t>
    <phoneticPr fontId="2"/>
  </si>
  <si>
    <t>25</t>
    <phoneticPr fontId="2"/>
  </si>
  <si>
    <t>2063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</si>
</sst>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39" sqref="P39:T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432792959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23014</v>
      </c>
      <c r="K5" s="146"/>
      <c r="L5" s="146"/>
      <c r="M5" s="146"/>
      <c r="N5" s="146"/>
      <c r="O5" s="146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5" t="s">
        <v>207</v>
      </c>
      <c r="D7" s="136"/>
      <c r="E7" s="111" t="s">
        <v>208</v>
      </c>
      <c r="F7" s="112"/>
      <c r="G7" s="92">
        <v>503955109</v>
      </c>
      <c r="H7" s="92"/>
      <c r="I7" s="92"/>
      <c r="J7" s="92">
        <v>18471</v>
      </c>
      <c r="K7" s="92"/>
      <c r="L7" s="92"/>
      <c r="M7" s="92">
        <v>91002176</v>
      </c>
      <c r="N7" s="92"/>
      <c r="O7" s="92"/>
      <c r="P7" s="89" t="s">
        <v>72</v>
      </c>
      <c r="Q7" s="90"/>
      <c r="R7" s="109" t="s">
        <v>209</v>
      </c>
      <c r="S7" s="109"/>
      <c r="T7" s="109"/>
      <c r="U7" s="109"/>
      <c r="V7" s="50" t="s">
        <v>73</v>
      </c>
      <c r="W7" s="108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212</v>
      </c>
      <c r="AM7" s="147"/>
      <c r="AN7" s="147"/>
      <c r="AO7" s="147"/>
      <c r="AP7" s="147"/>
      <c r="AQ7" s="147"/>
      <c r="AR7" s="147"/>
      <c r="AS7" s="59" t="s">
        <v>75</v>
      </c>
      <c r="AT7" s="261">
        <v>47</v>
      </c>
    </row>
    <row r="8" spans="1:51" ht="18" customHeight="1">
      <c r="A8" s="100"/>
      <c r="B8" s="101"/>
      <c r="C8" s="138" t="s">
        <v>205</v>
      </c>
      <c r="D8" s="139"/>
      <c r="E8" s="140" t="s">
        <v>206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 t="s">
        <v>211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213</v>
      </c>
      <c r="AL8" s="151"/>
      <c r="AM8" s="151"/>
      <c r="AN8" s="151"/>
      <c r="AO8" s="60" t="s">
        <v>76</v>
      </c>
      <c r="AP8" s="151" t="s">
        <v>214</v>
      </c>
      <c r="AQ8" s="151"/>
      <c r="AR8" s="151"/>
      <c r="AS8" s="152"/>
      <c r="AT8" s="261"/>
    </row>
    <row r="9" spans="1:51" ht="14.45" customHeight="1">
      <c r="A9" s="100" t="s">
        <v>150</v>
      </c>
      <c r="B9" s="101"/>
      <c r="C9" s="135" t="s">
        <v>275</v>
      </c>
      <c r="D9" s="136"/>
      <c r="E9" s="111" t="s">
        <v>276</v>
      </c>
      <c r="F9" s="112"/>
      <c r="G9" s="92">
        <v>518105594</v>
      </c>
      <c r="H9" s="92"/>
      <c r="I9" s="92"/>
      <c r="J9" s="93" t="s">
        <v>217</v>
      </c>
      <c r="K9" s="92"/>
      <c r="L9" s="92"/>
      <c r="M9" s="93" t="s">
        <v>217</v>
      </c>
      <c r="N9" s="92"/>
      <c r="O9" s="92"/>
      <c r="P9" s="89" t="s">
        <v>72</v>
      </c>
      <c r="Q9" s="90"/>
      <c r="R9" s="109" t="s">
        <v>277</v>
      </c>
      <c r="S9" s="109"/>
      <c r="T9" s="109"/>
      <c r="U9" s="109"/>
      <c r="V9" s="50" t="s">
        <v>73</v>
      </c>
      <c r="W9" s="108" t="s">
        <v>278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280</v>
      </c>
      <c r="AM9" s="147"/>
      <c r="AN9" s="147"/>
      <c r="AO9" s="147"/>
      <c r="AP9" s="147"/>
      <c r="AQ9" s="147"/>
      <c r="AR9" s="147"/>
      <c r="AS9" s="59" t="s">
        <v>194</v>
      </c>
      <c r="AT9" s="262">
        <v>35</v>
      </c>
    </row>
    <row r="10" spans="1:51" ht="18" customHeight="1">
      <c r="A10" s="100"/>
      <c r="B10" s="101"/>
      <c r="C10" s="138" t="s">
        <v>273</v>
      </c>
      <c r="D10" s="139"/>
      <c r="E10" s="140" t="s">
        <v>274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279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281</v>
      </c>
      <c r="AL10" s="151"/>
      <c r="AM10" s="151"/>
      <c r="AN10" s="151"/>
      <c r="AO10" s="60" t="s">
        <v>195</v>
      </c>
      <c r="AP10" s="151" t="s">
        <v>282</v>
      </c>
      <c r="AQ10" s="151"/>
      <c r="AR10" s="151"/>
      <c r="AS10" s="152"/>
      <c r="AT10" s="262"/>
    </row>
    <row r="11" spans="1:51" ht="14.45" customHeight="1">
      <c r="A11" s="100" t="s">
        <v>151</v>
      </c>
      <c r="B11" s="101"/>
      <c r="C11" s="135" t="s">
        <v>207</v>
      </c>
      <c r="D11" s="136"/>
      <c r="E11" s="111" t="s">
        <v>216</v>
      </c>
      <c r="F11" s="112"/>
      <c r="G11" s="92">
        <v>503953502</v>
      </c>
      <c r="H11" s="92"/>
      <c r="I11" s="92"/>
      <c r="J11" s="93" t="s">
        <v>217</v>
      </c>
      <c r="K11" s="92"/>
      <c r="L11" s="92"/>
      <c r="M11" s="93" t="s">
        <v>217</v>
      </c>
      <c r="N11" s="92"/>
      <c r="O11" s="92"/>
      <c r="P11" s="89" t="s">
        <v>72</v>
      </c>
      <c r="Q11" s="90"/>
      <c r="R11" s="109" t="s">
        <v>209</v>
      </c>
      <c r="S11" s="109"/>
      <c r="T11" s="109"/>
      <c r="U11" s="109"/>
      <c r="V11" s="50" t="s">
        <v>73</v>
      </c>
      <c r="W11" s="108" t="s">
        <v>210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221</v>
      </c>
      <c r="AM11" s="147"/>
      <c r="AN11" s="147"/>
      <c r="AO11" s="147"/>
      <c r="AP11" s="147"/>
      <c r="AQ11" s="147"/>
      <c r="AR11" s="147"/>
      <c r="AS11" s="59" t="s">
        <v>194</v>
      </c>
      <c r="AT11" s="262">
        <v>21</v>
      </c>
    </row>
    <row r="12" spans="1:51" ht="18" customHeight="1">
      <c r="A12" s="100"/>
      <c r="B12" s="101"/>
      <c r="C12" s="138" t="s">
        <v>205</v>
      </c>
      <c r="D12" s="139"/>
      <c r="E12" s="140" t="s">
        <v>215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211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213</v>
      </c>
      <c r="AL12" s="151"/>
      <c r="AM12" s="151"/>
      <c r="AN12" s="151"/>
      <c r="AO12" s="60" t="s">
        <v>195</v>
      </c>
      <c r="AP12" s="151" t="s">
        <v>222</v>
      </c>
      <c r="AQ12" s="151"/>
      <c r="AR12" s="151"/>
      <c r="AS12" s="152"/>
      <c r="AT12" s="262"/>
    </row>
    <row r="13" spans="1:51" ht="15" customHeight="1">
      <c r="A13" s="100" t="s">
        <v>152</v>
      </c>
      <c r="B13" s="101"/>
      <c r="C13" s="135" t="s">
        <v>218</v>
      </c>
      <c r="D13" s="136"/>
      <c r="E13" s="111" t="s">
        <v>219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3"/>
    </row>
    <row r="14" spans="1:51" ht="18" customHeight="1">
      <c r="A14" s="100"/>
      <c r="B14" s="101"/>
      <c r="C14" s="138" t="s">
        <v>205</v>
      </c>
      <c r="D14" s="139"/>
      <c r="E14" s="140" t="s">
        <v>206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3"/>
    </row>
    <row r="15" spans="1:51" ht="15" customHeight="1">
      <c r="A15" s="145" t="s">
        <v>166</v>
      </c>
      <c r="B15" s="101"/>
      <c r="C15" s="135" t="s">
        <v>218</v>
      </c>
      <c r="D15" s="136"/>
      <c r="E15" s="111" t="s">
        <v>219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/>
      <c r="S15" s="109"/>
      <c r="T15" s="109"/>
      <c r="U15" s="109"/>
      <c r="V15" s="49" t="s">
        <v>73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/>
      <c r="AM15" s="147"/>
      <c r="AN15" s="147"/>
      <c r="AO15" s="147"/>
      <c r="AP15" s="147"/>
      <c r="AQ15" s="147"/>
      <c r="AR15" s="147"/>
      <c r="AS15" s="59" t="s">
        <v>194</v>
      </c>
      <c r="AT15" s="262"/>
    </row>
    <row r="16" spans="1:51" ht="18" customHeight="1">
      <c r="A16" s="100"/>
      <c r="B16" s="101"/>
      <c r="C16" s="138" t="s">
        <v>205</v>
      </c>
      <c r="D16" s="139"/>
      <c r="E16" s="140" t="s">
        <v>206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223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/>
      <c r="AL16" s="151"/>
      <c r="AM16" s="151"/>
      <c r="AN16" s="151"/>
      <c r="AO16" s="60" t="s">
        <v>195</v>
      </c>
      <c r="AP16" s="151"/>
      <c r="AQ16" s="151"/>
      <c r="AR16" s="151"/>
      <c r="AS16" s="152"/>
      <c r="AT16" s="262"/>
    </row>
    <row r="17" spans="1:46">
      <c r="A17" s="100" t="s">
        <v>6</v>
      </c>
      <c r="B17" s="101"/>
      <c r="C17" s="157" t="str">
        <f>IF(P16="","",P16)</f>
        <v>同上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/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220</v>
      </c>
      <c r="D21" s="78"/>
      <c r="E21" s="78">
        <v>1102</v>
      </c>
      <c r="F21" s="78"/>
      <c r="G21" s="78">
        <v>3806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7" t="s">
        <v>167</v>
      </c>
      <c r="Q23" s="142"/>
      <c r="R23" s="142"/>
      <c r="S23" s="142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6" t="s">
        <v>224</v>
      </c>
      <c r="C25" s="135" t="s">
        <v>228</v>
      </c>
      <c r="D25" s="136"/>
      <c r="E25" s="111" t="s">
        <v>230</v>
      </c>
      <c r="F25" s="112"/>
      <c r="G25" s="122">
        <v>6</v>
      </c>
      <c r="H25" s="118"/>
      <c r="I25" s="116" t="s">
        <v>225</v>
      </c>
      <c r="J25" s="117"/>
      <c r="K25" s="117"/>
      <c r="L25" s="118"/>
      <c r="M25" s="122">
        <v>515687267</v>
      </c>
      <c r="N25" s="117"/>
      <c r="O25" s="118"/>
      <c r="P25" s="122">
        <v>168</v>
      </c>
      <c r="Q25" s="117"/>
      <c r="R25" s="117"/>
      <c r="S25" s="117"/>
      <c r="T25" s="123"/>
      <c r="U25" s="1"/>
      <c r="V25" s="1"/>
      <c r="W25" s="1"/>
      <c r="X25" s="1"/>
      <c r="Y25" s="125">
        <v>11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227</v>
      </c>
      <c r="D26" s="139"/>
      <c r="E26" s="140" t="s">
        <v>229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232</v>
      </c>
      <c r="D27" s="136"/>
      <c r="E27" s="111" t="s">
        <v>234</v>
      </c>
      <c r="F27" s="112"/>
      <c r="G27" s="122">
        <v>6</v>
      </c>
      <c r="H27" s="118"/>
      <c r="I27" s="116" t="s">
        <v>226</v>
      </c>
      <c r="J27" s="117"/>
      <c r="K27" s="117"/>
      <c r="L27" s="118"/>
      <c r="M27" s="122">
        <v>512376830</v>
      </c>
      <c r="N27" s="117"/>
      <c r="O27" s="118"/>
      <c r="P27" s="122">
        <v>145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231</v>
      </c>
      <c r="D28" s="139"/>
      <c r="E28" s="140" t="s">
        <v>233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236</v>
      </c>
      <c r="D29" s="136"/>
      <c r="E29" s="111" t="s">
        <v>238</v>
      </c>
      <c r="F29" s="112"/>
      <c r="G29" s="122">
        <v>6</v>
      </c>
      <c r="H29" s="118"/>
      <c r="I29" s="116" t="s">
        <v>225</v>
      </c>
      <c r="J29" s="117"/>
      <c r="K29" s="117"/>
      <c r="L29" s="118"/>
      <c r="M29" s="122">
        <v>512376817</v>
      </c>
      <c r="N29" s="117"/>
      <c r="O29" s="118"/>
      <c r="P29" s="122">
        <v>134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235</v>
      </c>
      <c r="D30" s="139"/>
      <c r="E30" s="140" t="s">
        <v>237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242</v>
      </c>
      <c r="D31" s="136"/>
      <c r="E31" s="111" t="s">
        <v>244</v>
      </c>
      <c r="F31" s="112"/>
      <c r="G31" s="122">
        <v>6</v>
      </c>
      <c r="H31" s="118"/>
      <c r="I31" s="116" t="s">
        <v>245</v>
      </c>
      <c r="J31" s="117"/>
      <c r="K31" s="117"/>
      <c r="L31" s="118"/>
      <c r="M31" s="122">
        <v>516993365</v>
      </c>
      <c r="N31" s="117"/>
      <c r="O31" s="118"/>
      <c r="P31" s="122">
        <v>149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241</v>
      </c>
      <c r="D32" s="139"/>
      <c r="E32" s="140" t="s">
        <v>243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271</v>
      </c>
      <c r="D33" s="136"/>
      <c r="E33" s="111" t="s">
        <v>240</v>
      </c>
      <c r="F33" s="112"/>
      <c r="G33" s="122">
        <v>5</v>
      </c>
      <c r="H33" s="118"/>
      <c r="I33" s="116" t="s">
        <v>226</v>
      </c>
      <c r="J33" s="117"/>
      <c r="K33" s="117"/>
      <c r="L33" s="118"/>
      <c r="M33" s="122">
        <v>514164228</v>
      </c>
      <c r="N33" s="117"/>
      <c r="O33" s="118"/>
      <c r="P33" s="122">
        <v>145</v>
      </c>
      <c r="Q33" s="117"/>
      <c r="R33" s="117"/>
      <c r="S33" s="117"/>
      <c r="T33" s="123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239</v>
      </c>
      <c r="D34" s="139"/>
      <c r="E34" s="140" t="s">
        <v>270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242</v>
      </c>
      <c r="D35" s="136"/>
      <c r="E35" s="111" t="s">
        <v>247</v>
      </c>
      <c r="F35" s="112"/>
      <c r="G35" s="122">
        <v>4</v>
      </c>
      <c r="H35" s="118"/>
      <c r="I35" s="116" t="s">
        <v>245</v>
      </c>
      <c r="J35" s="117"/>
      <c r="K35" s="117"/>
      <c r="L35" s="118"/>
      <c r="M35" s="122">
        <v>516993379</v>
      </c>
      <c r="N35" s="117"/>
      <c r="O35" s="118"/>
      <c r="P35" s="122">
        <v>148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241</v>
      </c>
      <c r="D36" s="139"/>
      <c r="E36" s="140" t="s">
        <v>246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249</v>
      </c>
      <c r="D37" s="136"/>
      <c r="E37" s="111" t="s">
        <v>251</v>
      </c>
      <c r="F37" s="112"/>
      <c r="G37" s="122">
        <v>5</v>
      </c>
      <c r="H37" s="118"/>
      <c r="I37" s="116" t="s">
        <v>225</v>
      </c>
      <c r="J37" s="117"/>
      <c r="K37" s="117"/>
      <c r="L37" s="118"/>
      <c r="M37" s="122">
        <v>516993282</v>
      </c>
      <c r="N37" s="117"/>
      <c r="O37" s="118"/>
      <c r="P37" s="122">
        <v>145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248</v>
      </c>
      <c r="D38" s="139"/>
      <c r="E38" s="140" t="s">
        <v>250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253</v>
      </c>
      <c r="D39" s="136"/>
      <c r="E39" s="111" t="s">
        <v>255</v>
      </c>
      <c r="F39" s="112"/>
      <c r="G39" s="122">
        <v>5</v>
      </c>
      <c r="H39" s="118"/>
      <c r="I39" s="116" t="s">
        <v>226</v>
      </c>
      <c r="J39" s="117"/>
      <c r="K39" s="117"/>
      <c r="L39" s="118"/>
      <c r="M39" s="122">
        <v>516993335</v>
      </c>
      <c r="N39" s="117"/>
      <c r="O39" s="118"/>
      <c r="P39" s="122">
        <v>135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252</v>
      </c>
      <c r="D40" s="139"/>
      <c r="E40" s="140" t="s">
        <v>254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257</v>
      </c>
      <c r="D41" s="136"/>
      <c r="E41" s="111" t="s">
        <v>259</v>
      </c>
      <c r="F41" s="112"/>
      <c r="G41" s="122">
        <v>4</v>
      </c>
      <c r="H41" s="118"/>
      <c r="I41" s="116" t="s">
        <v>260</v>
      </c>
      <c r="J41" s="117"/>
      <c r="K41" s="117"/>
      <c r="L41" s="118"/>
      <c r="M41" s="122">
        <v>515895449</v>
      </c>
      <c r="N41" s="117"/>
      <c r="O41" s="118"/>
      <c r="P41" s="122">
        <v>139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256</v>
      </c>
      <c r="D42" s="139"/>
      <c r="E42" s="140" t="s">
        <v>258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263</v>
      </c>
      <c r="D43" s="136"/>
      <c r="E43" s="111" t="s">
        <v>264</v>
      </c>
      <c r="F43" s="112"/>
      <c r="G43" s="122">
        <v>1</v>
      </c>
      <c r="H43" s="118"/>
      <c r="I43" s="116" t="s">
        <v>225</v>
      </c>
      <c r="J43" s="117"/>
      <c r="K43" s="117"/>
      <c r="L43" s="118"/>
      <c r="M43" s="122">
        <v>518105433</v>
      </c>
      <c r="N43" s="117"/>
      <c r="O43" s="118"/>
      <c r="P43" s="122">
        <v>118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261</v>
      </c>
      <c r="D44" s="139"/>
      <c r="E44" s="140" t="s">
        <v>262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268</v>
      </c>
      <c r="D45" s="136"/>
      <c r="E45" s="111" t="s">
        <v>267</v>
      </c>
      <c r="F45" s="112"/>
      <c r="G45" s="122">
        <v>1</v>
      </c>
      <c r="H45" s="118"/>
      <c r="I45" s="116" t="s">
        <v>269</v>
      </c>
      <c r="J45" s="117"/>
      <c r="K45" s="117"/>
      <c r="L45" s="118"/>
      <c r="M45" s="122">
        <v>518108755</v>
      </c>
      <c r="N45" s="117"/>
      <c r="O45" s="118"/>
      <c r="P45" s="122">
        <v>122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265</v>
      </c>
      <c r="D46" s="139"/>
      <c r="E46" s="140" t="s">
        <v>266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35"/>
      <c r="D47" s="136"/>
      <c r="E47" s="111"/>
      <c r="F47" s="112"/>
      <c r="G47" s="122"/>
      <c r="H47" s="118"/>
      <c r="I47" s="116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5"/>
      <c r="F49" s="246"/>
      <c r="G49" s="232"/>
      <c r="H49" s="234"/>
      <c r="I49" s="253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2"/>
      <c r="C50" s="247"/>
      <c r="D50" s="248"/>
      <c r="E50" s="249"/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1"/>
      <c r="C51" s="243"/>
      <c r="D51" s="244"/>
      <c r="E51" s="245"/>
      <c r="F51" s="246"/>
      <c r="G51" s="232"/>
      <c r="H51" s="234"/>
      <c r="I51" s="253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6"/>
      <c r="C52" s="257"/>
      <c r="D52" s="258"/>
      <c r="E52" s="259"/>
      <c r="F52" s="260"/>
      <c r="G52" s="251"/>
      <c r="H52" s="252"/>
      <c r="I52" s="251"/>
      <c r="J52" s="254"/>
      <c r="K52" s="254"/>
      <c r="L52" s="252"/>
      <c r="M52" s="251"/>
      <c r="N52" s="254"/>
      <c r="O52" s="252"/>
      <c r="P52" s="251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272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4">
        <f>LEN(A55)</f>
        <v>26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74" yWindow="602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7" zoomScaleNormal="100" workbookViewId="0">
      <selection activeCell="G11" sqref="G11:I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姉崎ジュニアバレ－ボ－ルクラブ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嶋田　さやか</v>
      </c>
      <c r="D9" s="280"/>
      <c r="E9" s="280"/>
      <c r="F9" s="280"/>
      <c r="G9" s="269">
        <f>IF(入力!G9="","",入力!G9)</f>
        <v>518105594</v>
      </c>
      <c r="H9" s="269"/>
      <c r="I9" s="269"/>
      <c r="J9" s="269" t="str">
        <f>IF(入力!J9="","",入力!J9)</f>
        <v>－</v>
      </c>
      <c r="K9" s="269"/>
      <c r="L9" s="269"/>
      <c r="M9" s="269" t="str">
        <f>IF(入力!M9="","",入力!M9)</f>
        <v>－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吉川　琴乃</v>
      </c>
      <c r="D11" s="280"/>
      <c r="E11" s="280"/>
      <c r="F11" s="280"/>
      <c r="G11" s="269">
        <f>IF(入力!G11="","",入力!G11)</f>
        <v>503953502</v>
      </c>
      <c r="H11" s="269"/>
      <c r="I11" s="269"/>
      <c r="J11" s="269" t="str">
        <f>IF(入力!J11="","",入力!J11)</f>
        <v>－</v>
      </c>
      <c r="K11" s="269"/>
      <c r="L11" s="269"/>
      <c r="M11" s="269" t="str">
        <f>IF(入力!M11="","",入力!M11)</f>
        <v>－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Ｏ90－1102－3806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田久保　愛奈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青葉台小学校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515687267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牧野　葵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千種小学校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512376830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床井　絢音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512376817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嶋田　乃々佳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白金小学校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516993365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大溝　亜湖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千種小学校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514164228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嶋田　百々佳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白金小学校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516993379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中島　穂七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青葉台小学校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516993282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田中　順菜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千種小学校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516993335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末吉　夏帆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青葉台小学校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515895449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床井　陽咲</v>
      </c>
      <c r="D43" s="280"/>
      <c r="E43" s="280"/>
      <c r="F43" s="280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青葉台小学校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518105433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黄　遥陽</v>
      </c>
      <c r="D45" s="280"/>
      <c r="E45" s="280"/>
      <c r="F45" s="280"/>
      <c r="G45" s="267">
        <f>IF(入力!G45="","",入力!G45)</f>
        <v>1</v>
      </c>
      <c r="H45" s="267" t="str">
        <f>IF(入力!H45="","",入力!H45)</f>
        <v/>
      </c>
      <c r="I45" s="267" t="str">
        <f>IF(入力!I45="","",入力!I45)</f>
        <v>五所小学校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518108755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7" zoomScaleNormal="100" zoomScaleSheetLayoutView="100" workbookViewId="0">
      <selection activeCell="H25" sqref="H25:Q2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6"/>
      <c r="AW1" s="306"/>
      <c r="AX1" s="4" t="s">
        <v>28</v>
      </c>
      <c r="AY1" s="5"/>
      <c r="AZ1" s="306"/>
      <c r="BA1" s="306"/>
      <c r="BB1" s="4" t="s">
        <v>29</v>
      </c>
      <c r="BC1" s="5"/>
      <c r="BD1" s="306"/>
      <c r="BE1" s="30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7" t="s">
        <v>65</v>
      </c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4" t="s">
        <v>32</v>
      </c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7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0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3" t="s">
        <v>37</v>
      </c>
      <c r="D16" s="318"/>
      <c r="E16" s="318"/>
      <c r="F16" s="318"/>
      <c r="G16" s="319"/>
      <c r="H16" s="342" t="s">
        <v>66</v>
      </c>
      <c r="I16" s="343"/>
      <c r="J16" s="343"/>
      <c r="K16" s="318" t="str">
        <f>IF(入力!C2="","",入力!C2)</f>
        <v>ｱﾈｻｷｼﾞｭﾆｱﾊﾞﾚ-ﾎﾞ-ﾙｸﾗﾌﾞ</v>
      </c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9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09" t="s">
        <v>38</v>
      </c>
      <c r="AK16" s="310"/>
      <c r="AL16" s="310"/>
      <c r="AM16" s="311"/>
      <c r="AN16" s="336" t="str">
        <f>IF(入力!P3="","",入力!P3)</f>
        <v>市原市</v>
      </c>
      <c r="AO16" s="337"/>
      <c r="AP16" s="337"/>
      <c r="AQ16" s="337"/>
      <c r="AR16" s="337"/>
      <c r="AS16" s="337"/>
      <c r="AT16" s="310" t="s">
        <v>68</v>
      </c>
      <c r="AU16" s="311"/>
      <c r="AV16" s="317" t="s">
        <v>39</v>
      </c>
      <c r="AW16" s="318"/>
      <c r="AX16" s="318"/>
      <c r="AY16" s="319"/>
      <c r="AZ16" s="324" t="str">
        <f>IF(入力!P5="","",入力!P5)</f>
        <v>内房</v>
      </c>
      <c r="BA16" s="325"/>
      <c r="BB16" s="325"/>
      <c r="BC16" s="325"/>
      <c r="BD16" s="325"/>
      <c r="BE16" s="325"/>
      <c r="BF16" s="376" t="s">
        <v>40</v>
      </c>
    </row>
    <row r="17" spans="3:58" ht="4.5" customHeight="1">
      <c r="C17" s="374"/>
      <c r="D17" s="321"/>
      <c r="E17" s="321"/>
      <c r="F17" s="321"/>
      <c r="G17" s="322"/>
      <c r="H17" s="334" t="str">
        <f>IF(入力!C3="","",入力!C3)</f>
        <v>姉崎ジュニアバレ－ボ－ルクラブ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58">
        <f>IF(入力!C4="","",入力!C4)</f>
        <v>432792959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12"/>
      <c r="AK17" s="313"/>
      <c r="AL17" s="313"/>
      <c r="AM17" s="314"/>
      <c r="AN17" s="338"/>
      <c r="AO17" s="339"/>
      <c r="AP17" s="339"/>
      <c r="AQ17" s="339"/>
      <c r="AR17" s="339"/>
      <c r="AS17" s="339"/>
      <c r="AT17" s="313"/>
      <c r="AU17" s="314"/>
      <c r="AV17" s="320"/>
      <c r="AW17" s="321"/>
      <c r="AX17" s="321"/>
      <c r="AY17" s="322"/>
      <c r="AZ17" s="326"/>
      <c r="BA17" s="327"/>
      <c r="BB17" s="327"/>
      <c r="BC17" s="327"/>
      <c r="BD17" s="327"/>
      <c r="BE17" s="327"/>
      <c r="BF17" s="377"/>
    </row>
    <row r="18" spans="3:58" ht="16.5" customHeight="1">
      <c r="C18" s="375"/>
      <c r="D18" s="299"/>
      <c r="E18" s="299"/>
      <c r="F18" s="299"/>
      <c r="G18" s="323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15"/>
      <c r="AK18" s="305"/>
      <c r="AL18" s="305"/>
      <c r="AM18" s="316"/>
      <c r="AN18" s="340"/>
      <c r="AO18" s="341"/>
      <c r="AP18" s="341"/>
      <c r="AQ18" s="341"/>
      <c r="AR18" s="341"/>
      <c r="AS18" s="341"/>
      <c r="AT18" s="305"/>
      <c r="AU18" s="316"/>
      <c r="AV18" s="300"/>
      <c r="AW18" s="299"/>
      <c r="AX18" s="299"/>
      <c r="AY18" s="323"/>
      <c r="AZ18" s="328" t="str">
        <f>IF(入力!AE5="","",入力!AE5)</f>
        <v>姉ヶ崎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308"/>
    </row>
    <row r="20" spans="3:58" ht="15" customHeight="1">
      <c r="C20" s="287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6">
        <f>IF(入力!J7="","",入力!J7)</f>
        <v>18471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 t="str">
        <f>IF(入力!J9="","",入力!J9)</f>
        <v>－</v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>－</v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7"/>
    </row>
    <row r="21" spans="3:58" ht="15" customHeight="1">
      <c r="C21" s="287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6">
        <f>IF(入力!M7="","",入力!M7)</f>
        <v>91002176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>－</v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>－</v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7"/>
    </row>
    <row r="22" spans="3:58" ht="12" customHeight="1">
      <c r="C22" s="381" t="s">
        <v>71</v>
      </c>
      <c r="D22" s="382"/>
      <c r="E22" s="382"/>
      <c r="F22" s="382"/>
      <c r="G22" s="383"/>
      <c r="H22" s="384" t="str">
        <f>IF(入力!C7="","",入力!C7&amp;"　"&amp;入力!E7)</f>
        <v>ﾖｼｶﾜ　ﾘｭｳﾀﾛｳ</v>
      </c>
      <c r="I22" s="289"/>
      <c r="J22" s="289"/>
      <c r="K22" s="289"/>
      <c r="L22" s="289"/>
      <c r="M22" s="289"/>
      <c r="N22" s="289"/>
      <c r="O22" s="289"/>
      <c r="P22" s="289"/>
      <c r="Q22" s="290"/>
      <c r="R22" s="298" t="s">
        <v>45</v>
      </c>
      <c r="S22" s="289"/>
      <c r="T22" s="291">
        <f>IF(入力!AT7="","",入力!AT7)</f>
        <v>47</v>
      </c>
      <c r="U22" s="292"/>
      <c r="V22" s="293"/>
      <c r="W22" s="298" t="s">
        <v>46</v>
      </c>
      <c r="X22" s="298"/>
      <c r="Y22" s="298"/>
      <c r="Z22" s="14" t="s">
        <v>72</v>
      </c>
      <c r="AA22" s="15"/>
      <c r="AB22" s="289" t="str">
        <f>IF(入力!R7="","",入力!R7)</f>
        <v>299</v>
      </c>
      <c r="AC22" s="289"/>
      <c r="AD22" s="289"/>
      <c r="AE22" s="289"/>
      <c r="AF22" s="16" t="s">
        <v>73</v>
      </c>
      <c r="AG22" s="289" t="str">
        <f>IF(入力!W7="","",入力!W7)</f>
        <v>0111</v>
      </c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90"/>
      <c r="AU22" s="298" t="s">
        <v>47</v>
      </c>
      <c r="AV22" s="289"/>
      <c r="AW22" s="289"/>
      <c r="AX22" s="17" t="s">
        <v>74</v>
      </c>
      <c r="AY22" s="289" t="str">
        <f>IF(入力!AL7="","",入力!AL7)</f>
        <v>0436</v>
      </c>
      <c r="AZ22" s="289"/>
      <c r="BA22" s="289"/>
      <c r="BB22" s="289"/>
      <c r="BC22" s="289"/>
      <c r="BD22" s="289"/>
      <c r="BE22" s="289"/>
      <c r="BF22" s="18" t="s">
        <v>75</v>
      </c>
    </row>
    <row r="23" spans="3:58" ht="19.5" customHeight="1">
      <c r="C23" s="375" t="s">
        <v>48</v>
      </c>
      <c r="D23" s="299"/>
      <c r="E23" s="299"/>
      <c r="F23" s="299"/>
      <c r="G23" s="323"/>
      <c r="H23" s="350" t="str">
        <f>IF(入力!C8="","",入力!C8&amp;"　"&amp;入力!E8)</f>
        <v>吉川　龍太郎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9"/>
      <c r="S23" s="299"/>
      <c r="T23" s="294"/>
      <c r="U23" s="295"/>
      <c r="V23" s="296"/>
      <c r="W23" s="305"/>
      <c r="X23" s="305"/>
      <c r="Y23" s="305"/>
      <c r="Z23" s="302" t="str">
        <f>IF(入力!P8="","",入力!P8)</f>
        <v>千葉県市原市姉崎1699-8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9"/>
      <c r="AV23" s="299"/>
      <c r="AW23" s="299"/>
      <c r="AX23" s="300" t="str">
        <f>IF(入力!AK8="","",入力!AK8)</f>
        <v>61</v>
      </c>
      <c r="AY23" s="299"/>
      <c r="AZ23" s="299"/>
      <c r="BA23" s="299"/>
      <c r="BB23" s="19" t="s">
        <v>76</v>
      </c>
      <c r="BC23" s="299" t="str">
        <f>IF(入力!AP8="","",入力!AP8)</f>
        <v>1666</v>
      </c>
      <c r="BD23" s="299"/>
      <c r="BE23" s="299"/>
      <c r="BF23" s="301"/>
    </row>
    <row r="24" spans="3:58" ht="12" customHeight="1">
      <c r="C24" s="381" t="s">
        <v>77</v>
      </c>
      <c r="D24" s="382"/>
      <c r="E24" s="382"/>
      <c r="F24" s="382"/>
      <c r="G24" s="383"/>
      <c r="H24" s="384" t="str">
        <f>IF(入力!C9="","",入力!C9&amp;"　"&amp;入力!E9)</f>
        <v>ｼﾏﾀﾞ　ｻﾔｶ</v>
      </c>
      <c r="I24" s="289"/>
      <c r="J24" s="289"/>
      <c r="K24" s="289"/>
      <c r="L24" s="289"/>
      <c r="M24" s="289"/>
      <c r="N24" s="289"/>
      <c r="O24" s="289"/>
      <c r="P24" s="289"/>
      <c r="Q24" s="290"/>
      <c r="R24" s="298" t="s">
        <v>45</v>
      </c>
      <c r="S24" s="289"/>
      <c r="T24" s="291">
        <f>IF(入力!AT9="","",入力!AT9)</f>
        <v>35</v>
      </c>
      <c r="U24" s="292"/>
      <c r="V24" s="293"/>
      <c r="W24" s="298" t="s">
        <v>46</v>
      </c>
      <c r="X24" s="298"/>
      <c r="Y24" s="298"/>
      <c r="Z24" s="14" t="s">
        <v>72</v>
      </c>
      <c r="AA24" s="15"/>
      <c r="AB24" s="289" t="str">
        <f>IF(入力!R9="","",入力!R9)</f>
        <v>290</v>
      </c>
      <c r="AC24" s="289"/>
      <c r="AD24" s="289"/>
      <c r="AE24" s="289"/>
      <c r="AF24" s="16" t="s">
        <v>73</v>
      </c>
      <c r="AG24" s="289" t="str">
        <f>IF(入力!W9="","",入力!W9)</f>
        <v>0051</v>
      </c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90"/>
      <c r="AU24" s="298" t="s">
        <v>47</v>
      </c>
      <c r="AV24" s="289"/>
      <c r="AW24" s="289"/>
      <c r="AX24" s="17" t="s">
        <v>74</v>
      </c>
      <c r="AY24" s="289" t="str">
        <f>IF(入力!AL9="","",入力!AL9)</f>
        <v>0436</v>
      </c>
      <c r="AZ24" s="289"/>
      <c r="BA24" s="289"/>
      <c r="BB24" s="289"/>
      <c r="BC24" s="289"/>
      <c r="BD24" s="289"/>
      <c r="BE24" s="289"/>
      <c r="BF24" s="18" t="s">
        <v>75</v>
      </c>
    </row>
    <row r="25" spans="3:58" ht="19.5" customHeight="1">
      <c r="C25" s="375" t="s">
        <v>78</v>
      </c>
      <c r="D25" s="299"/>
      <c r="E25" s="299"/>
      <c r="F25" s="299"/>
      <c r="G25" s="323"/>
      <c r="H25" s="350" t="str">
        <f>IF(入力!C10="","",入力!C10&amp;"　"&amp;入力!E10)</f>
        <v>嶋田　さやか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9"/>
      <c r="S25" s="299"/>
      <c r="T25" s="294"/>
      <c r="U25" s="295"/>
      <c r="V25" s="296"/>
      <c r="W25" s="305"/>
      <c r="X25" s="305"/>
      <c r="Y25" s="305"/>
      <c r="Z25" s="302" t="str">
        <f>IF(入力!P10="","",入力!P10)</f>
        <v>千葉県市原市君塚3-14-23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9"/>
      <c r="AV25" s="299"/>
      <c r="AW25" s="299"/>
      <c r="AX25" s="300" t="str">
        <f>IF(入力!AK10="","",入力!AK10)</f>
        <v>25</v>
      </c>
      <c r="AY25" s="299"/>
      <c r="AZ25" s="299"/>
      <c r="BA25" s="299"/>
      <c r="BB25" s="19" t="s">
        <v>76</v>
      </c>
      <c r="BC25" s="299" t="str">
        <f>IF(入力!AP10="","",入力!AP10)</f>
        <v>2063</v>
      </c>
      <c r="BD25" s="299"/>
      <c r="BE25" s="299"/>
      <c r="BF25" s="301"/>
    </row>
    <row r="26" spans="3:58" ht="12" customHeight="1">
      <c r="C26" s="381" t="s">
        <v>71</v>
      </c>
      <c r="D26" s="382"/>
      <c r="E26" s="382"/>
      <c r="F26" s="382"/>
      <c r="G26" s="383"/>
      <c r="H26" s="384" t="str">
        <f>IF(入力!C11="","",入力!C11&amp;"　"&amp;入力!E11)</f>
        <v>ﾖｼｶﾜ　ｺﾄﾉ</v>
      </c>
      <c r="I26" s="289"/>
      <c r="J26" s="289"/>
      <c r="K26" s="289"/>
      <c r="L26" s="289"/>
      <c r="M26" s="289"/>
      <c r="N26" s="289"/>
      <c r="O26" s="289"/>
      <c r="P26" s="289"/>
      <c r="Q26" s="290"/>
      <c r="R26" s="298" t="s">
        <v>45</v>
      </c>
      <c r="S26" s="289"/>
      <c r="T26" s="291">
        <f>IF(入力!AT11="","",入力!AT11)</f>
        <v>21</v>
      </c>
      <c r="U26" s="292"/>
      <c r="V26" s="293"/>
      <c r="W26" s="298" t="s">
        <v>46</v>
      </c>
      <c r="X26" s="298"/>
      <c r="Y26" s="298"/>
      <c r="Z26" s="14" t="s">
        <v>72</v>
      </c>
      <c r="AA26" s="15"/>
      <c r="AB26" s="289" t="str">
        <f>IF(入力!R11="","",入力!R11)</f>
        <v>299</v>
      </c>
      <c r="AC26" s="289"/>
      <c r="AD26" s="289"/>
      <c r="AE26" s="289"/>
      <c r="AF26" s="16" t="s">
        <v>73</v>
      </c>
      <c r="AG26" s="289" t="str">
        <f>IF(入力!W11="","",入力!W11)</f>
        <v>0111</v>
      </c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90"/>
      <c r="AU26" s="298" t="s">
        <v>47</v>
      </c>
      <c r="AV26" s="289"/>
      <c r="AW26" s="289"/>
      <c r="AX26" s="17" t="s">
        <v>74</v>
      </c>
      <c r="AY26" s="289" t="str">
        <f>IF(入力!AL11="","",入力!AL11)</f>
        <v>0436</v>
      </c>
      <c r="AZ26" s="289"/>
      <c r="BA26" s="289"/>
      <c r="BB26" s="289"/>
      <c r="BC26" s="289"/>
      <c r="BD26" s="289"/>
      <c r="BE26" s="289"/>
      <c r="BF26" s="18" t="s">
        <v>75</v>
      </c>
    </row>
    <row r="27" spans="3:58" ht="19.5" customHeight="1">
      <c r="C27" s="375" t="s">
        <v>79</v>
      </c>
      <c r="D27" s="299"/>
      <c r="E27" s="299"/>
      <c r="F27" s="299"/>
      <c r="G27" s="323"/>
      <c r="H27" s="350" t="str">
        <f>IF(入力!C12="","",入力!C12&amp;"　"&amp;入力!E12)</f>
        <v>吉川　琴乃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9"/>
      <c r="S27" s="299"/>
      <c r="T27" s="294"/>
      <c r="U27" s="295"/>
      <c r="V27" s="296"/>
      <c r="W27" s="305"/>
      <c r="X27" s="305"/>
      <c r="Y27" s="305"/>
      <c r="Z27" s="302" t="str">
        <f>IF(入力!P12="","",入力!P12)</f>
        <v>千葉県市原市姉崎1699-8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9"/>
      <c r="AV27" s="299"/>
      <c r="AW27" s="299"/>
      <c r="AX27" s="300" t="str">
        <f>IF(入力!AK12="","",入力!AK12)</f>
        <v>61</v>
      </c>
      <c r="AY27" s="299"/>
      <c r="AZ27" s="299"/>
      <c r="BA27" s="299"/>
      <c r="BB27" s="19" t="s">
        <v>76</v>
      </c>
      <c r="BC27" s="299" t="str">
        <f>IF(入力!AP12="","",入力!AP12)</f>
        <v>1666</v>
      </c>
      <c r="BD27" s="299"/>
      <c r="BE27" s="299"/>
      <c r="BF27" s="301"/>
    </row>
    <row r="28" spans="3:58" ht="12" customHeight="1">
      <c r="C28" s="381" t="s">
        <v>71</v>
      </c>
      <c r="D28" s="382"/>
      <c r="E28" s="382"/>
      <c r="F28" s="382"/>
      <c r="G28" s="383"/>
      <c r="H28" s="384" t="str">
        <f>IF(入力!C15="","",入力!C15&amp;"　"&amp;入力!E15)</f>
        <v>ﾖｼｶﾜ　ﾘｭｳﾀﾛｳ</v>
      </c>
      <c r="I28" s="289"/>
      <c r="J28" s="289"/>
      <c r="K28" s="289"/>
      <c r="L28" s="289"/>
      <c r="M28" s="289"/>
      <c r="N28" s="289"/>
      <c r="O28" s="289"/>
      <c r="P28" s="289"/>
      <c r="Q28" s="290"/>
      <c r="R28" s="298" t="s">
        <v>45</v>
      </c>
      <c r="S28" s="289"/>
      <c r="T28" s="291" t="str">
        <f>IF(入力!AT15="","",入力!AT15)</f>
        <v/>
      </c>
      <c r="U28" s="292"/>
      <c r="V28" s="293"/>
      <c r="W28" s="298" t="s">
        <v>46</v>
      </c>
      <c r="X28" s="298"/>
      <c r="Y28" s="298"/>
      <c r="Z28" s="14" t="s">
        <v>72</v>
      </c>
      <c r="AA28" s="15"/>
      <c r="AB28" s="289" t="str">
        <f>IF(入力!R15="","",入力!R15)</f>
        <v/>
      </c>
      <c r="AC28" s="289"/>
      <c r="AD28" s="289"/>
      <c r="AE28" s="289"/>
      <c r="AF28" s="16" t="s">
        <v>73</v>
      </c>
      <c r="AG28" s="289" t="str">
        <f>IF(入力!W15="","",入力!W15)</f>
        <v/>
      </c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90"/>
      <c r="AU28" s="298" t="s">
        <v>47</v>
      </c>
      <c r="AV28" s="289"/>
      <c r="AW28" s="289"/>
      <c r="AX28" s="17" t="s">
        <v>74</v>
      </c>
      <c r="AY28" s="289" t="str">
        <f>IF(入力!AL15="","",入力!AL15)</f>
        <v/>
      </c>
      <c r="AZ28" s="289"/>
      <c r="BA28" s="289"/>
      <c r="BB28" s="289"/>
      <c r="BC28" s="289"/>
      <c r="BD28" s="289"/>
      <c r="BE28" s="289"/>
      <c r="BF28" s="18" t="s">
        <v>75</v>
      </c>
    </row>
    <row r="29" spans="3:58" ht="19.5" customHeight="1" thickBot="1">
      <c r="C29" s="378" t="s">
        <v>49</v>
      </c>
      <c r="D29" s="379"/>
      <c r="E29" s="379"/>
      <c r="F29" s="379"/>
      <c r="G29" s="380"/>
      <c r="H29" s="389" t="str">
        <f>IF(入力!C16="","",入力!C16&amp;"　"&amp;入力!E16)</f>
        <v>吉川　龍太郎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79"/>
      <c r="S29" s="379"/>
      <c r="T29" s="386"/>
      <c r="U29" s="387"/>
      <c r="V29" s="388"/>
      <c r="W29" s="385"/>
      <c r="X29" s="385"/>
      <c r="Y29" s="385"/>
      <c r="Z29" s="402" t="str">
        <f>IF(入力!P16="","",入力!P16)</f>
        <v>同上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79"/>
      <c r="AV29" s="379"/>
      <c r="AW29" s="379"/>
      <c r="AX29" s="405" t="str">
        <f>IF(入力!AK16="","",入力!AK16)</f>
        <v/>
      </c>
      <c r="AY29" s="379"/>
      <c r="AZ29" s="379"/>
      <c r="BA29" s="379"/>
      <c r="BB29" s="73" t="s">
        <v>76</v>
      </c>
      <c r="BC29" s="379" t="str">
        <f>IF(入力!AP16="","",入力!AP16)</f>
        <v/>
      </c>
      <c r="BD29" s="379"/>
      <c r="BE29" s="379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タクボ　マナ
田久保　愛奈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6</v>
      </c>
      <c r="R34" s="395"/>
      <c r="S34" s="396"/>
      <c r="T34" s="413" t="str">
        <f>IF(入力!I25="","",入力!I25)</f>
        <v>青葉台小学校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515687267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168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マキノ　アオイ
牧野　葵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6</v>
      </c>
      <c r="R36" s="395"/>
      <c r="S36" s="396"/>
      <c r="T36" s="413" t="str">
        <f>IF(入力!I27="","",入力!I27)</f>
        <v>千種小学校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512376830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145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トコイ　アヤネ
床井　絢音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6</v>
      </c>
      <c r="R38" s="395"/>
      <c r="S38" s="396"/>
      <c r="T38" s="413" t="str">
        <f>IF(入力!I29="","",入力!I29)</f>
        <v>青葉台小学校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512376817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134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シマダ　ノノカ
嶋田　乃々佳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6</v>
      </c>
      <c r="R40" s="395"/>
      <c r="S40" s="396"/>
      <c r="T40" s="413" t="str">
        <f>IF(入力!I31="","",入力!I31)</f>
        <v>白金小学校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516993365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149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オオミゾ　アコ
大溝　亜湖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5</v>
      </c>
      <c r="R42" s="395"/>
      <c r="S42" s="396"/>
      <c r="T42" s="413" t="str">
        <f>IF(入力!I33="","",入力!I33)</f>
        <v>千種小学校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514164228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145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シマダ　モモカ
嶋田　百々佳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4</v>
      </c>
      <c r="R44" s="395"/>
      <c r="S44" s="396"/>
      <c r="T44" s="413" t="str">
        <f>IF(入力!I35="","",入力!I35)</f>
        <v>白金小学校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516993379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148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ナカジマ　ホナノ
中島　穂七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5</v>
      </c>
      <c r="R46" s="395"/>
      <c r="S46" s="396"/>
      <c r="T46" s="413" t="str">
        <f>IF(入力!I37="","",入力!I37)</f>
        <v>青葉台小学校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516993282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145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タナカ　ジュンナ
田中　順菜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5</v>
      </c>
      <c r="R48" s="395"/>
      <c r="S48" s="396"/>
      <c r="T48" s="413" t="str">
        <f>IF(入力!I39="","",入力!I39)</f>
        <v>千種小学校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516993335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135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スエヨシ　ナツホ
末吉　夏帆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4</v>
      </c>
      <c r="R50" s="395"/>
      <c r="S50" s="396"/>
      <c r="T50" s="413" t="str">
        <f>IF(入力!I41="","",入力!I41)</f>
        <v>青葉台小学校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515895449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139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トコイ　ヒサキ
床井　陽咲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1</v>
      </c>
      <c r="R52" s="395"/>
      <c r="S52" s="396"/>
      <c r="T52" s="413" t="str">
        <f>IF(入力!I43="","",入力!I43)</f>
        <v>青葉台小学校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518105433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118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コウ　ハルヒ
黄　遥陽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1</v>
      </c>
      <c r="R54" s="395"/>
      <c r="S54" s="396"/>
      <c r="T54" s="413" t="str">
        <f>IF(入力!I45="","",入力!I45)</f>
        <v>五所小学校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518108755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122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 t="str">
        <f>IF(入力!B47="","",入力!B47)</f>
        <v/>
      </c>
      <c r="D56" s="421"/>
      <c r="E56" s="422"/>
      <c r="F56" s="407" t="str">
        <f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 t="str">
        <f>IF(入力!G47="","",入力!G47)</f>
        <v/>
      </c>
      <c r="R56" s="395"/>
      <c r="S56" s="396"/>
      <c r="T56" s="413" t="str">
        <f>IF(入力!I47="","",入力!I47)</f>
        <v/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 t="str">
        <f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 t="str">
        <f>IF(入力!P47="","",入力!P47)</f>
        <v/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0" zoomScaleNormal="100" workbookViewId="0">
      <selection activeCell="B47" sqref="B47:B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姉崎ジュニアバレ－ボ－ルクラブ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嶋田　さやか</v>
      </c>
      <c r="D9" s="280"/>
      <c r="E9" s="280"/>
      <c r="F9" s="280"/>
      <c r="G9" s="269">
        <f>IF(入力!G9="","",入力!G9)</f>
        <v>518105594</v>
      </c>
      <c r="H9" s="269"/>
      <c r="I9" s="269"/>
      <c r="J9" s="269" t="str">
        <f>IF(入力!J9="","",入力!J9)</f>
        <v>－</v>
      </c>
      <c r="K9" s="269"/>
      <c r="L9" s="269"/>
      <c r="M9" s="269" t="str">
        <f>IF(入力!M9="","",入力!M9)</f>
        <v>－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吉川　琴乃</v>
      </c>
      <c r="D11" s="280"/>
      <c r="E11" s="280"/>
      <c r="F11" s="280"/>
      <c r="G11" s="269">
        <f>IF(入力!G11="","",入力!G11)</f>
        <v>503953502</v>
      </c>
      <c r="H11" s="269"/>
      <c r="I11" s="269"/>
      <c r="J11" s="269" t="str">
        <f>IF(入力!J11="","",入力!J11)</f>
        <v>－</v>
      </c>
      <c r="K11" s="269"/>
      <c r="L11" s="269"/>
      <c r="M11" s="269" t="str">
        <f>IF(入力!M11="","",入力!M11)</f>
        <v>－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Ｏ90－1102－3806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田久保　愛奈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青葉台小学校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515687267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牧野　葵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千種小学校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512376830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床井　絢音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512376817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嶋田　乃々佳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白金小学校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516993365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大溝　亜湖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千種小学校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514164228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嶋田　百々佳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白金小学校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516993379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中島　穂七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青葉台小学校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516993282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田中　順菜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千種小学校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516993335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末吉　夏帆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青葉台小学校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515895449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床井　陽咲</v>
      </c>
      <c r="D43" s="280"/>
      <c r="E43" s="280"/>
      <c r="F43" s="280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青葉台小学校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518105433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黄　遥陽</v>
      </c>
      <c r="D45" s="280"/>
      <c r="E45" s="280"/>
      <c r="F45" s="280"/>
      <c r="G45" s="267">
        <f>IF(入力!G45="","",入力!G45)</f>
        <v>1</v>
      </c>
      <c r="H45" s="267" t="str">
        <f>IF(入力!H45="","",入力!H45)</f>
        <v/>
      </c>
      <c r="I45" s="267" t="str">
        <f>IF(入力!I45="","",入力!I45)</f>
        <v>五所小学校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518108755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姉崎ジュニアバレ－ボ－ルクラブ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嶋田　さやか</v>
      </c>
      <c r="D9" s="280"/>
      <c r="E9" s="280"/>
      <c r="F9" s="280"/>
      <c r="G9" s="269">
        <f>IF(入力!G9="","",入力!G9)</f>
        <v>518105594</v>
      </c>
      <c r="H9" s="269"/>
      <c r="I9" s="269"/>
      <c r="J9" s="269" t="str">
        <f>IF(入力!J9="","",入力!J9)</f>
        <v>－</v>
      </c>
      <c r="K9" s="269"/>
      <c r="L9" s="269"/>
      <c r="M9" s="269" t="str">
        <f>IF(入力!M9="","",入力!M9)</f>
        <v>－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吉川　琴乃</v>
      </c>
      <c r="D11" s="280"/>
      <c r="E11" s="280"/>
      <c r="F11" s="280"/>
      <c r="G11" s="269">
        <f>IF(入力!G11="","",入力!G11)</f>
        <v>503953502</v>
      </c>
      <c r="H11" s="269"/>
      <c r="I11" s="269"/>
      <c r="J11" s="269" t="str">
        <f>IF(入力!J11="","",入力!J11)</f>
        <v>－</v>
      </c>
      <c r="K11" s="269"/>
      <c r="L11" s="269"/>
      <c r="M11" s="269" t="str">
        <f>IF(入力!M11="","",入力!M11)</f>
        <v>－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Ｏ90－1102－3806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田久保　愛奈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青葉台小学校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515687267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牧野　葵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千種小学校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512376830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床井　絢音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512376817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嶋田　乃々佳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白金小学校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516993365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大溝　亜湖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千種小学校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514164228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嶋田　百々佳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白金小学校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516993379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中島　穂七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青葉台小学校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516993282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田中　順菜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千種小学校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516993335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末吉　夏帆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青葉台小学校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515895449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床井　陽咲</v>
      </c>
      <c r="D43" s="280"/>
      <c r="E43" s="280"/>
      <c r="F43" s="280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青葉台小学校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518105433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黄　遥陽</v>
      </c>
      <c r="D45" s="280"/>
      <c r="E45" s="280"/>
      <c r="F45" s="280"/>
      <c r="G45" s="267">
        <f>IF(入力!G45="","",入力!G45)</f>
        <v>1</v>
      </c>
      <c r="H45" s="267" t="str">
        <f>IF(入力!H45="","",入力!H45)</f>
        <v/>
      </c>
      <c r="I45" s="267" t="str">
        <f>IF(入力!I45="","",入力!I45)</f>
        <v>五所小学校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518108755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11</v>
      </c>
      <c r="J5" s="448" t="str">
        <f>IF(入力!A55="","",入力!A55)</f>
        <v>キャプテンの田久保を中心とし元気いっぱい頑張ります。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ｱﾈｻｷｼﾞｭﾆｱﾊﾞﾚ-ﾎﾞ-ﾙｸﾗﾌﾞ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ﾖｼｶﾜ</v>
      </c>
      <c r="F16" s="33" t="str">
        <f>IF(入力!E7="","",入力!E7)</f>
        <v>ﾘｭｳﾀﾛｳ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嶋田</v>
      </c>
      <c r="D17" s="33" t="str">
        <f>IF(入力!E10="","",入力!E10)</f>
        <v>さやか</v>
      </c>
      <c r="E17" s="33" t="str">
        <f>IF(入力!C9="","",入力!C9)</f>
        <v>ｼﾏﾀﾞ</v>
      </c>
      <c r="F17" s="33" t="str">
        <f>IF(入力!E9="","",入力!E9)</f>
        <v>ｻﾔｶ</v>
      </c>
      <c r="G17" s="33">
        <f>IF(入力!G9="","",入力!G9)</f>
        <v>518105594</v>
      </c>
      <c r="H17" s="33" t="str">
        <f>IF(入力!J9="","",入力!J9)</f>
        <v>－</v>
      </c>
      <c r="I17" s="33" t="str">
        <f>IF(入力!M9="","",入力!M9)</f>
        <v>－</v>
      </c>
      <c r="J17" s="33"/>
      <c r="K17" s="33"/>
      <c r="L17" s="33">
        <f>IF(入力!AT9="","",入力!AT9)</f>
        <v>35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0051</v>
      </c>
      <c r="T17" s="33" t="str">
        <f>IF(入力!P10="","",入力!P10)</f>
        <v>千葉県市原市君塚3-14-23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2063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吉川</v>
      </c>
      <c r="D20" s="33" t="str">
        <f>IF(入力!E12="","",入力!E12)</f>
        <v>琴乃</v>
      </c>
      <c r="E20" s="33" t="str">
        <f>IF(入力!C11="","",入力!C11)</f>
        <v>ﾖｼｶﾜ</v>
      </c>
      <c r="F20" s="33" t="str">
        <f>IF(入力!E11="","",入力!E11)</f>
        <v>ｺﾄﾉ</v>
      </c>
      <c r="G20" s="33">
        <f>IF(入力!G11="","",入力!G11)</f>
        <v>503953502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0111</v>
      </c>
      <c r="T20" s="33" t="str">
        <f>IF(入力!P12="","",入力!P12)</f>
        <v>千葉県市原市姉崎1699-8</v>
      </c>
      <c r="U20" s="33" t="str">
        <f>IF(入力!AL11="","",入力!AL11)</f>
        <v>0436</v>
      </c>
      <c r="V20" s="33" t="str">
        <f>IF(入力!AK12="","",入力!AK12)</f>
        <v>61</v>
      </c>
      <c r="W20" s="33" t="str">
        <f>IF(入力!AP12="","",入力!AP12)</f>
        <v>1666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ﾖｼｶﾜ</v>
      </c>
      <c r="F22" s="33" t="str">
        <f>IF(入力!E15="","",入力!E15)</f>
        <v>ﾘｭｳﾀﾛｳ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Ｏ90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同上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ﾖｼｶﾜ</v>
      </c>
      <c r="F23" s="33" t="str">
        <f>IF(入力!$E$13="","",入力!$E$13)</f>
        <v>ﾘｭｳﾀﾛｳ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田久保</v>
      </c>
      <c r="D24" s="75" t="str">
        <f>VLOOKUP($B$51,$A$53:$F$352,4)</f>
        <v>愛奈</v>
      </c>
      <c r="E24" s="75" t="str">
        <f>VLOOKUP($B$51,$A$53:$F$352,5)</f>
        <v>タクボ</v>
      </c>
      <c r="F24" s="75" t="str">
        <f>VLOOKUP($B$51,$A$53:$F$352,6)</f>
        <v>マナ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田久保</v>
      </c>
      <c r="D53" s="33" t="str">
        <f>IF(入力!E26="","",入力!E26)</f>
        <v>愛奈</v>
      </c>
      <c r="E53" s="33" t="str">
        <f>IF(入力!C25="","",入力!C25)</f>
        <v>タクボ</v>
      </c>
      <c r="F53" s="33" t="str">
        <f>IF(入力!E25="","",入力!E25)</f>
        <v>マナ</v>
      </c>
      <c r="G53" s="33">
        <f>IF(入力!M25="","",入力!M25)</f>
        <v>515687267</v>
      </c>
      <c r="H53" s="33" t="str">
        <f>IF(入力!I25="","",入力!I25)</f>
        <v>青葉台小学校</v>
      </c>
      <c r="I53" s="33">
        <f>IF(入力!G25="","",入力!G25)</f>
        <v>6</v>
      </c>
      <c r="J53" s="33">
        <f>IF(入力!P25="","",入力!P25)</f>
        <v>168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牧野</v>
      </c>
      <c r="D54" s="33" t="str">
        <f>IF(入力!E28="","",入力!E28)</f>
        <v>葵</v>
      </c>
      <c r="E54" s="33" t="str">
        <f>IF(入力!C27="","",入力!C27)</f>
        <v>マキノ</v>
      </c>
      <c r="F54" s="33" t="str">
        <f>IF(入力!E27="","",入力!E27)</f>
        <v>アオイ</v>
      </c>
      <c r="G54" s="33">
        <f>IF(入力!M27="","",入力!M27)</f>
        <v>512376830</v>
      </c>
      <c r="H54" s="33" t="str">
        <f>IF(入力!I27="","",入力!I27)</f>
        <v>千種小学校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床井</v>
      </c>
      <c r="D55" s="33" t="str">
        <f>IF(入力!E30="","",入力!E30)</f>
        <v>絢音</v>
      </c>
      <c r="E55" s="33" t="str">
        <f>IF(入力!C29="","",入力!C29)</f>
        <v>トコイ</v>
      </c>
      <c r="F55" s="33" t="str">
        <f>IF(入力!E29="","",入力!E29)</f>
        <v>アヤネ</v>
      </c>
      <c r="G55" s="33">
        <f>IF(入力!M29="","",入力!M29)</f>
        <v>512376817</v>
      </c>
      <c r="H55" s="33" t="str">
        <f>IF(入力!I29="","",入力!I29)</f>
        <v>青葉台小学校</v>
      </c>
      <c r="I55" s="33">
        <f>IF(入力!G29="","",入力!G29)</f>
        <v>6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嶋田</v>
      </c>
      <c r="D56" s="33" t="str">
        <f>IF(入力!E32="","",入力!E32)</f>
        <v>乃々佳</v>
      </c>
      <c r="E56" s="33" t="str">
        <f>IF(入力!C31="","",入力!C31)</f>
        <v>シマダ</v>
      </c>
      <c r="F56" s="33" t="str">
        <f>IF(入力!E31="","",入力!E31)</f>
        <v>ノノカ</v>
      </c>
      <c r="G56" s="33">
        <f>IF(入力!M31="","",入力!M31)</f>
        <v>516993365</v>
      </c>
      <c r="H56" s="33" t="str">
        <f>IF(入力!I31="","",入力!I31)</f>
        <v>白金小学校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大溝</v>
      </c>
      <c r="D57" s="33" t="str">
        <f>IF(入力!E34="","",入力!E34)</f>
        <v>亜湖</v>
      </c>
      <c r="E57" s="33" t="str">
        <f>IF(入力!C33="","",入力!C33)</f>
        <v>オオミゾ</v>
      </c>
      <c r="F57" s="33" t="str">
        <f>IF(入力!E33="","",入力!E33)</f>
        <v>アコ</v>
      </c>
      <c r="G57" s="33">
        <f>IF(入力!M33="","",入力!M33)</f>
        <v>514164228</v>
      </c>
      <c r="H57" s="33" t="str">
        <f>IF(入力!I33="","",入力!I33)</f>
        <v>千種小学校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嶋田</v>
      </c>
      <c r="D58" s="33" t="str">
        <f>IF(入力!E36="","",入力!E36)</f>
        <v>百々佳</v>
      </c>
      <c r="E58" s="33" t="str">
        <f>IF(入力!C35="","",入力!C35)</f>
        <v>シマダ</v>
      </c>
      <c r="F58" s="33" t="str">
        <f>IF(入力!E35="","",入力!E35)</f>
        <v>モモカ</v>
      </c>
      <c r="G58" s="33">
        <f>IF(入力!M35="","",入力!M35)</f>
        <v>516993379</v>
      </c>
      <c r="H58" s="33" t="str">
        <f>IF(入力!I35="","",入力!I35)</f>
        <v>白金小学校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中島</v>
      </c>
      <c r="D59" s="33" t="str">
        <f>IF(入力!E38="","",入力!E38)</f>
        <v>穂七</v>
      </c>
      <c r="E59" s="33" t="str">
        <f>IF(入力!C37="","",入力!C37)</f>
        <v>ナカジマ</v>
      </c>
      <c r="F59" s="33" t="str">
        <f>IF(入力!E37="","",入力!E37)</f>
        <v>ホナノ</v>
      </c>
      <c r="G59" s="33">
        <f>IF(入力!M37="","",入力!M37)</f>
        <v>516993282</v>
      </c>
      <c r="H59" s="33" t="str">
        <f>IF(入力!I37="","",入力!I37)</f>
        <v>青葉台小学校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田中</v>
      </c>
      <c r="D60" s="33" t="str">
        <f>IF(入力!E40="","",入力!E40)</f>
        <v>順菜</v>
      </c>
      <c r="E60" s="33" t="str">
        <f>IF(入力!C39="","",入力!C39)</f>
        <v>タナカ</v>
      </c>
      <c r="F60" s="33" t="str">
        <f>IF(入力!E39="","",入力!E39)</f>
        <v>ジュンナ</v>
      </c>
      <c r="G60" s="33">
        <f>IF(入力!M39="","",入力!M39)</f>
        <v>516993335</v>
      </c>
      <c r="H60" s="33" t="str">
        <f>IF(入力!I39="","",入力!I39)</f>
        <v>千種小学校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末吉</v>
      </c>
      <c r="D61" s="33" t="str">
        <f>IF(入力!E42="","",入力!E42)</f>
        <v>夏帆</v>
      </c>
      <c r="E61" s="33" t="str">
        <f>IF(入力!C41="","",入力!C41)</f>
        <v>スエヨシ</v>
      </c>
      <c r="F61" s="33" t="str">
        <f>IF(入力!E41="","",入力!E41)</f>
        <v>ナツホ</v>
      </c>
      <c r="G61" s="33">
        <f>IF(入力!M41="","",入力!M41)</f>
        <v>515895449</v>
      </c>
      <c r="H61" s="33" t="str">
        <f>IF(入力!I41="","",入力!I41)</f>
        <v>青葉台小学校</v>
      </c>
      <c r="I61" s="33">
        <f>IF(入力!G41="","",入力!G41)</f>
        <v>4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床井</v>
      </c>
      <c r="D62" s="33" t="str">
        <f>IF(入力!E44="","",入力!E44)</f>
        <v>陽咲</v>
      </c>
      <c r="E62" s="33" t="str">
        <f>IF(入力!C43="","",入力!C43)</f>
        <v>トコイ</v>
      </c>
      <c r="F62" s="33" t="str">
        <f>IF(入力!E43="","",入力!E43)</f>
        <v>ヒサキ</v>
      </c>
      <c r="G62" s="33">
        <f>IF(入力!M43="","",入力!M43)</f>
        <v>518105433</v>
      </c>
      <c r="H62" s="33" t="str">
        <f>IF(入力!I43="","",入力!I43)</f>
        <v>青葉台小学校</v>
      </c>
      <c r="I62" s="33">
        <f>IF(入力!G43="","",入力!G43)</f>
        <v>1</v>
      </c>
      <c r="J62" s="33">
        <f>IF(入力!P43="","",入力!P43)</f>
        <v>118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黄</v>
      </c>
      <c r="D63" s="33" t="str">
        <f>IF(入力!E46="","",入力!E46)</f>
        <v>遥陽</v>
      </c>
      <c r="E63" s="33" t="str">
        <f>IF(入力!C45="","",入力!C45)</f>
        <v>コウ</v>
      </c>
      <c r="F63" s="33" t="str">
        <f>IF(入力!E45="","",入力!E45)</f>
        <v>ハルヒ</v>
      </c>
      <c r="G63" s="33">
        <f>IF(入力!M45="","",入力!M45)</f>
        <v>518108755</v>
      </c>
      <c r="H63" s="33" t="str">
        <f>IF(入力!I45="","",入力!I45)</f>
        <v>五所小学校</v>
      </c>
      <c r="I63" s="33">
        <f>IF(入力!G45="","",入力!G45)</f>
        <v>1</v>
      </c>
      <c r="J63" s="33">
        <f>IF(入力!P45="","",入力!P45)</f>
        <v>122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2018-05-11T01:22:21Z</dcterms:modified>
</cp:coreProperties>
</file>