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workbookProtection lockStructure="1"/>
  <bookViews>
    <workbookView xWindow="600" yWindow="48" windowWidth="19392" windowHeight="80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<sst xmlns="http://schemas.openxmlformats.org/spreadsheetml/2006/main" count="426" uniqueCount="284">
  <si>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</si>
  <si>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</si>
  <si>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</si>
  <si>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</si>
  <si>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</si>
  <si>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</si>
  <si>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</si>
  <si>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</si>
  <si>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</si>
  <si>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</si>
  <si>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</si>
  <si>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</si>
  <si>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</si>
  <si>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</si>
  <si>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</si>
  <si>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</si>
  <si>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</si>
  <si>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</si>
  <si>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</si>
  <si>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</si>
  <si>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</si>
  <si>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</si>
  <si>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</si>
  <si>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</si>
  <si>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</si>
  <si>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</si>
  <si>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</si>
  <si>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</si>
  <si>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</si>
  <si>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</si>
  <si>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</si>
  <si>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</si>
  <si>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</si>
  <si>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</si>
  <si>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</si>
  <si>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</si>
  <si>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</si>
  <si>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</si>
  <si>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</si>
  <si>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</si>
  <si>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</si>
  <si>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</si>
  <si>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</si>
  <si>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</si>
  <si>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</si>
  <si>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</si>
  <si>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</si>
  <si>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</si>
  <si>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</si>
  <si>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</si>
  <si>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</si>
  <si>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</si>
  <si>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</si>
  <si>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</si>
  <si>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</si>
  <si>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</si>
  <si>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</si>
  <si>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</si>
  <si>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</si>
  <si>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</si>
  <si>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</si>
  <si>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</si>
  <si>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</si>
  <si>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</si>
  <si>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</si>
  <si>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</si>
  <si>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</si>
  <si>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</si>
  <si>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</si>
  <si>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</si>
  <si>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</si>
  <si>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</si>
  <si>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</si>
  <si>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</si>
  <si>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</si>
  <si>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</si>
  <si>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</si>
  <si>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</si>
  <si>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</si>
  <si>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</si>
  <si>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</si>
  <si>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</si>
  <si>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</si>
  <si>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</si>
  <si>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</si>
  <si>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</si>
  <si>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</si>
  <si>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</si>
  <si>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</si>
  <si>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</si>
  <si>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</si>
  <si>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</si>
  <si>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</si>
  <si>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</si>
  <si>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</si>
  <si>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</si>
  <si>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</si>
  <si>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</si>
  <si>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</si>
  <si>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</si>
  <si>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</si>
  <si>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</si>
  <si>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</si>
  <si>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</si>
  <si>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</si>
  <si>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</si>
  <si>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</si>
  <si>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</si>
  <si>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</si>
  <si>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</si>
  <si>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</si>
  <si>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</si>
  <si>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</si>
  <si>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</si>
  <si>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</si>
  <si>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</si>
  <si>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</si>
  <si>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</si>
  <si>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</si>
  <si>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</si>
  <si>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</si>
  <si>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</si>
  <si>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</si>
  <si>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</si>
  <si>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</si>
  <si>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</si>
  <si>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</si>
  <si>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</si>
  <si>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</si>
  <si>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</si>
  <si>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</si>
  <si>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</si>
  <si>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</si>
  <si>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</si>
  <si>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</si>
  <si>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</si>
  <si>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</si>
  <si>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</si>
  <si>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</si>
  <si>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</si>
  <si>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</si>
  <si>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</si>
  <si>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</si>
  <si>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</si>
  <si>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</si>
  <si>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</si>
  <si>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</si>
  <si>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</si>
  <si>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</si>
  <si>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</si>
  <si>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</si>
  <si>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</si>
  <si>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</si>
  <si>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</si>
  <si>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</si>
  <si>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</si>
  <si>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</si>
  <si>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</si>
  <si>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</si>
  <si>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</si>
  <si>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</si>
  <si>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</si>
  <si>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</si>
  <si>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</si>
  <si>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</si>
  <si>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</si>
  <si>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</si>
  <si>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</si>
  <si>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</si>
  <si>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</si>
  <si>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</si>
  <si>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</si>
  <si>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</si>
  <si>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</si>
  <si>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</si>
  <si>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</si>
  <si>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</si>
  <si>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</si>
  <si>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</si>
  <si>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</si>
  <si>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</si>
  <si>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</si>
  <si>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</si>
  <si>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</si>
  <si>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</si>
  <si>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</si>
  <si>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</si>
  <si>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</si>
  <si>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</si>
  <si>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</si>
  <si>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</si>
  <si>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</si>
  <si>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</si>
  <si>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</si>
  <si>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</si>
  <si>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</si>
  <si>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</si>
  <si>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</si>
  <si>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</si>
  <si>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</si>
  <si>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</si>
  <si>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ｱﾈｻｷｼﾞｭﾆｱﾊﾞﾚ-ﾎﾞ-ﾙｸﾗﾌﾞ</t>
    <phoneticPr fontId="2"/>
  </si>
  <si>
    <t>市原市</t>
    <rPh sb="0" eb="3">
      <t>イチハラシ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</si>
  <si>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</si>
  <si>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</si>
  <si>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</si>
  <si>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</si>
  <si>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ﾖｼｶﾜ</t>
    <phoneticPr fontId="2"/>
  </si>
  <si>
    <t>ﾘｭｳﾀﾛｳ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</si>
  <si>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</si>
  <si>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</si>
  <si>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</si>
  <si>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</si>
  <si>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</si>
  <si>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</si>
  <si>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0111</t>
    <phoneticPr fontId="2"/>
  </si>
  <si>
    <t>0436</t>
    <phoneticPr fontId="2"/>
  </si>
  <si>
    <t>1666</t>
    <phoneticPr fontId="2"/>
  </si>
  <si>
    <t>o90</t>
    <phoneticPr fontId="2"/>
  </si>
  <si>
    <t>内房線</t>
    <rPh sb="0" eb="3">
      <t>ウチボウセン</t>
    </rPh>
    <phoneticPr fontId="2"/>
  </si>
  <si>
    <t>姉ヶ崎</t>
    <rPh sb="0" eb="3">
      <t>アネガサキ</t>
    </rPh>
    <phoneticPr fontId="2"/>
  </si>
  <si>
    <t>床井</t>
    <rPh sb="0" eb="2">
      <t>トコイ</t>
    </rPh>
    <phoneticPr fontId="2"/>
  </si>
  <si>
    <t>祐介</t>
    <phoneticPr fontId="2"/>
  </si>
  <si>
    <t>ﾄｺｲ</t>
    <phoneticPr fontId="2"/>
  </si>
  <si>
    <t>ﾕｳｽｹ</t>
    <phoneticPr fontId="2"/>
  </si>
  <si>
    <t>嶋田</t>
    <rPh sb="0" eb="2">
      <t>シマダ</t>
    </rPh>
    <phoneticPr fontId="2"/>
  </si>
  <si>
    <t>さやか</t>
    <phoneticPr fontId="2"/>
  </si>
  <si>
    <t>ｼﾏﾀﾞ</t>
    <phoneticPr fontId="2"/>
  </si>
  <si>
    <t>ｻﾔｶ</t>
    <phoneticPr fontId="2"/>
  </si>
  <si>
    <t>－</t>
    <phoneticPr fontId="2"/>
  </si>
  <si>
    <t>千葉県市原市君塚３－１４－２３</t>
    <phoneticPr fontId="2"/>
  </si>
  <si>
    <t>290</t>
    <phoneticPr fontId="2"/>
  </si>
  <si>
    <t>0051</t>
    <phoneticPr fontId="2"/>
  </si>
  <si>
    <t>0436</t>
    <phoneticPr fontId="2"/>
  </si>
  <si>
    <t>25</t>
    <phoneticPr fontId="2"/>
  </si>
  <si>
    <t>2063</t>
    <phoneticPr fontId="2"/>
  </si>
  <si>
    <t>千葉県市原市青葉台5-16-30</t>
    <phoneticPr fontId="2"/>
  </si>
  <si>
    <t>090</t>
    <phoneticPr fontId="2"/>
  </si>
  <si>
    <t>5343</t>
    <phoneticPr fontId="2"/>
  </si>
  <si>
    <t>4290</t>
    <phoneticPr fontId="2"/>
  </si>
  <si>
    <t>0117</t>
    <phoneticPr fontId="2"/>
  </si>
  <si>
    <t>①</t>
    <phoneticPr fontId="2"/>
  </si>
  <si>
    <t>千種小学校</t>
    <rPh sb="0" eb="2">
      <t>チグサ</t>
    </rPh>
    <rPh sb="2" eb="5">
      <t>ショウガッコウ</t>
    </rPh>
    <phoneticPr fontId="2"/>
  </si>
  <si>
    <t>高橋</t>
    <rPh sb="0" eb="2">
      <t>タカハシ</t>
    </rPh>
    <phoneticPr fontId="2"/>
  </si>
  <si>
    <t>ﾀｶﾊｼ</t>
    <phoneticPr fontId="2"/>
  </si>
  <si>
    <t>優菜</t>
    <phoneticPr fontId="2"/>
  </si>
  <si>
    <t>ﾕｳﾅ</t>
    <phoneticPr fontId="2"/>
  </si>
  <si>
    <t>清水谷小学校</t>
    <rPh sb="0" eb="3">
      <t>シミズダニ</t>
    </rPh>
    <rPh sb="3" eb="6">
      <t>ショウガッコウ</t>
    </rPh>
    <phoneticPr fontId="2"/>
  </si>
  <si>
    <t>心咲</t>
    <phoneticPr fontId="2"/>
  </si>
  <si>
    <t>森</t>
    <rPh sb="0" eb="1">
      <t>モリ</t>
    </rPh>
    <phoneticPr fontId="2"/>
  </si>
  <si>
    <t>ﾓﾘ</t>
    <phoneticPr fontId="2"/>
  </si>
  <si>
    <t>ﾐｻｷ</t>
    <phoneticPr fontId="2"/>
  </si>
  <si>
    <t>百々佳</t>
    <rPh sb="0" eb="2">
      <t>モモ</t>
    </rPh>
    <rPh sb="2" eb="3">
      <t>カ</t>
    </rPh>
    <phoneticPr fontId="2"/>
  </si>
  <si>
    <t>白金小学校</t>
    <rPh sb="0" eb="2">
      <t>シロガネ</t>
    </rPh>
    <rPh sb="2" eb="5">
      <t>ショウガッコウ</t>
    </rPh>
    <phoneticPr fontId="2"/>
  </si>
  <si>
    <t>穂七</t>
    <phoneticPr fontId="2"/>
  </si>
  <si>
    <t>中島</t>
    <rPh sb="0" eb="2">
      <t>ナカジマ</t>
    </rPh>
    <phoneticPr fontId="2"/>
  </si>
  <si>
    <t>ﾅｶｼﾞﾏ</t>
    <phoneticPr fontId="2"/>
  </si>
  <si>
    <t>ﾎﾅﾉ</t>
    <phoneticPr fontId="2"/>
  </si>
  <si>
    <t>ｼﾏﾀﾞ</t>
    <phoneticPr fontId="2"/>
  </si>
  <si>
    <t>ﾓﾓｶ</t>
    <phoneticPr fontId="2"/>
  </si>
  <si>
    <t>青葉台小学校</t>
    <rPh sb="0" eb="1">
      <t>アオ</t>
    </rPh>
    <rPh sb="1" eb="2">
      <t>バ</t>
    </rPh>
    <rPh sb="2" eb="3">
      <t>ダイ</t>
    </rPh>
    <rPh sb="3" eb="4">
      <t>ショウ</t>
    </rPh>
    <rPh sb="4" eb="6">
      <t>ガッコウ</t>
    </rPh>
    <phoneticPr fontId="2"/>
  </si>
  <si>
    <t>朔</t>
    <phoneticPr fontId="2"/>
  </si>
  <si>
    <t>鈴木</t>
    <rPh sb="0" eb="2">
      <t>スズキ</t>
    </rPh>
    <phoneticPr fontId="2"/>
  </si>
  <si>
    <t>ｽｽﾞｷ</t>
    <phoneticPr fontId="2"/>
  </si>
  <si>
    <t>ｺﾖﾐ</t>
    <phoneticPr fontId="2"/>
  </si>
  <si>
    <t>末吉</t>
    <rPh sb="0" eb="2">
      <t>スエヨシ</t>
    </rPh>
    <phoneticPr fontId="2"/>
  </si>
  <si>
    <t>ｽｴﾖｼ</t>
    <phoneticPr fontId="2"/>
  </si>
  <si>
    <t>ﾅﾂﾎ</t>
    <phoneticPr fontId="2"/>
  </si>
  <si>
    <t>苺果</t>
    <phoneticPr fontId="2"/>
  </si>
  <si>
    <t>岸</t>
    <rPh sb="0" eb="1">
      <t>キシ</t>
    </rPh>
    <phoneticPr fontId="2"/>
  </si>
  <si>
    <t>ｷｼ</t>
    <phoneticPr fontId="2"/>
  </si>
  <si>
    <t>ﾏｲｶ</t>
    <phoneticPr fontId="2"/>
  </si>
  <si>
    <t>陽咲</t>
    <phoneticPr fontId="2"/>
  </si>
  <si>
    <t>ﾋｻｷ</t>
    <phoneticPr fontId="2"/>
  </si>
  <si>
    <t>黄</t>
    <rPh sb="0" eb="1">
      <t>コウ</t>
    </rPh>
    <phoneticPr fontId="2"/>
  </si>
  <si>
    <t>遥陽</t>
    <phoneticPr fontId="2"/>
  </si>
  <si>
    <t>ｺｳ</t>
    <phoneticPr fontId="2"/>
  </si>
  <si>
    <t>ﾊﾙﾋ</t>
    <phoneticPr fontId="2"/>
  </si>
  <si>
    <t>五所小学校</t>
    <rPh sb="0" eb="2">
      <t>ゴショ</t>
    </rPh>
    <rPh sb="2" eb="5">
      <t>ショウガッコウ</t>
    </rPh>
    <phoneticPr fontId="2"/>
  </si>
  <si>
    <t>夏帆</t>
    <phoneticPr fontId="2"/>
  </si>
  <si>
    <t>大溝</t>
    <rPh sb="0" eb="2">
      <t>オオミゾ</t>
    </rPh>
    <phoneticPr fontId="2"/>
  </si>
  <si>
    <t>ｵｵﾐｿﾞ</t>
    <phoneticPr fontId="2"/>
  </si>
  <si>
    <t>ｱｺ</t>
    <phoneticPr fontId="2"/>
  </si>
  <si>
    <t>亜瑚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</si>
</sst>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P45" sqref="P45:T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5" t="s">
        <v>159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432792959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23014</v>
      </c>
      <c r="K5" s="225"/>
      <c r="L5" s="225"/>
      <c r="M5" s="225"/>
      <c r="N5" s="225"/>
      <c r="O5" s="225"/>
      <c r="P5" s="193" t="s">
        <v>219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220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205</v>
      </c>
      <c r="D7" s="132"/>
      <c r="E7" s="171" t="s">
        <v>206</v>
      </c>
      <c r="F7" s="133"/>
      <c r="G7" s="227">
        <v>503955109</v>
      </c>
      <c r="H7" s="227"/>
      <c r="I7" s="227"/>
      <c r="J7" s="227">
        <v>18471</v>
      </c>
      <c r="K7" s="227"/>
      <c r="L7" s="227"/>
      <c r="M7" s="227">
        <v>910021761</v>
      </c>
      <c r="N7" s="227"/>
      <c r="O7" s="227"/>
      <c r="P7" s="200" t="s">
        <v>72</v>
      </c>
      <c r="Q7" s="201"/>
      <c r="R7" s="165" t="s">
        <v>209</v>
      </c>
      <c r="S7" s="165"/>
      <c r="T7" s="165"/>
      <c r="U7" s="165"/>
      <c r="V7" s="50" t="s">
        <v>73</v>
      </c>
      <c r="W7" s="155" t="s">
        <v>210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212</v>
      </c>
      <c r="AM7" s="83"/>
      <c r="AN7" s="83"/>
      <c r="AO7" s="83"/>
      <c r="AP7" s="83"/>
      <c r="AQ7" s="83"/>
      <c r="AR7" s="83"/>
      <c r="AS7" s="59" t="s">
        <v>75</v>
      </c>
      <c r="AT7" s="77">
        <v>48</v>
      </c>
    </row>
    <row r="8" spans="1:51" ht="18" customHeight="1">
      <c r="A8" s="96"/>
      <c r="B8" s="163"/>
      <c r="C8" s="172" t="s">
        <v>203</v>
      </c>
      <c r="D8" s="135"/>
      <c r="E8" s="173" t="s">
        <v>204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211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213</v>
      </c>
      <c r="AL8" s="85"/>
      <c r="AM8" s="85"/>
      <c r="AN8" s="85"/>
      <c r="AO8" s="60" t="s">
        <v>76</v>
      </c>
      <c r="AP8" s="85" t="s">
        <v>214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223</v>
      </c>
      <c r="D9" s="132"/>
      <c r="E9" s="171" t="s">
        <v>224</v>
      </c>
      <c r="F9" s="133"/>
      <c r="G9" s="227">
        <v>518105495</v>
      </c>
      <c r="H9" s="227"/>
      <c r="I9" s="227"/>
      <c r="J9" s="231" t="s">
        <v>229</v>
      </c>
      <c r="K9" s="227"/>
      <c r="L9" s="227"/>
      <c r="M9" s="231" t="s">
        <v>229</v>
      </c>
      <c r="N9" s="227"/>
      <c r="O9" s="227"/>
      <c r="P9" s="200" t="s">
        <v>72</v>
      </c>
      <c r="Q9" s="201"/>
      <c r="R9" s="165" t="s">
        <v>209</v>
      </c>
      <c r="S9" s="165"/>
      <c r="T9" s="165"/>
      <c r="U9" s="165"/>
      <c r="V9" s="50" t="s">
        <v>73</v>
      </c>
      <c r="W9" s="155" t="s">
        <v>240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237</v>
      </c>
      <c r="AM9" s="83"/>
      <c r="AN9" s="83"/>
      <c r="AO9" s="83"/>
      <c r="AP9" s="83"/>
      <c r="AQ9" s="83"/>
      <c r="AR9" s="83"/>
      <c r="AS9" s="59" t="s">
        <v>194</v>
      </c>
      <c r="AT9" s="78">
        <v>39</v>
      </c>
    </row>
    <row r="10" spans="1:51" ht="18" customHeight="1">
      <c r="A10" s="96"/>
      <c r="B10" s="163"/>
      <c r="C10" s="172" t="s">
        <v>221</v>
      </c>
      <c r="D10" s="135"/>
      <c r="E10" s="173" t="s">
        <v>222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236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238</v>
      </c>
      <c r="AL10" s="85"/>
      <c r="AM10" s="85"/>
      <c r="AN10" s="85"/>
      <c r="AO10" s="60" t="s">
        <v>195</v>
      </c>
      <c r="AP10" s="85" t="s">
        <v>239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227</v>
      </c>
      <c r="D11" s="132"/>
      <c r="E11" s="171" t="s">
        <v>228</v>
      </c>
      <c r="F11" s="133"/>
      <c r="G11" s="227">
        <v>518105594</v>
      </c>
      <c r="H11" s="227"/>
      <c r="I11" s="227"/>
      <c r="J11" s="231" t="s">
        <v>229</v>
      </c>
      <c r="K11" s="227"/>
      <c r="L11" s="227"/>
      <c r="M11" s="231" t="s">
        <v>229</v>
      </c>
      <c r="N11" s="227"/>
      <c r="O11" s="227"/>
      <c r="P11" s="200" t="s">
        <v>72</v>
      </c>
      <c r="Q11" s="201"/>
      <c r="R11" s="165" t="s">
        <v>231</v>
      </c>
      <c r="S11" s="165"/>
      <c r="T11" s="165"/>
      <c r="U11" s="165"/>
      <c r="V11" s="50" t="s">
        <v>73</v>
      </c>
      <c r="W11" s="155" t="s">
        <v>232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233</v>
      </c>
      <c r="AM11" s="83"/>
      <c r="AN11" s="83"/>
      <c r="AO11" s="83"/>
      <c r="AP11" s="83"/>
      <c r="AQ11" s="83"/>
      <c r="AR11" s="83"/>
      <c r="AS11" s="59" t="s">
        <v>194</v>
      </c>
      <c r="AT11" s="78">
        <v>36</v>
      </c>
    </row>
    <row r="12" spans="1:51" ht="18" customHeight="1">
      <c r="A12" s="96"/>
      <c r="B12" s="163"/>
      <c r="C12" s="172" t="s">
        <v>225</v>
      </c>
      <c r="D12" s="135"/>
      <c r="E12" s="173" t="s">
        <v>226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230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234</v>
      </c>
      <c r="AL12" s="85"/>
      <c r="AM12" s="85"/>
      <c r="AN12" s="85"/>
      <c r="AO12" s="60" t="s">
        <v>195</v>
      </c>
      <c r="AP12" s="85" t="s">
        <v>235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207</v>
      </c>
      <c r="D13" s="132"/>
      <c r="E13" s="171" t="s">
        <v>208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203</v>
      </c>
      <c r="D14" s="135"/>
      <c r="E14" s="173" t="s">
        <v>204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207</v>
      </c>
      <c r="D15" s="132"/>
      <c r="E15" s="171" t="s">
        <v>208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209</v>
      </c>
      <c r="S15" s="165"/>
      <c r="T15" s="165"/>
      <c r="U15" s="165"/>
      <c r="V15" s="49" t="s">
        <v>73</v>
      </c>
      <c r="W15" s="155" t="s">
        <v>215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216</v>
      </c>
      <c r="AM15" s="83"/>
      <c r="AN15" s="83"/>
      <c r="AO15" s="83"/>
      <c r="AP15" s="83"/>
      <c r="AQ15" s="83"/>
      <c r="AR15" s="83"/>
      <c r="AS15" s="59" t="s">
        <v>194</v>
      </c>
      <c r="AT15" s="78">
        <v>48</v>
      </c>
    </row>
    <row r="16" spans="1:51" ht="18" customHeight="1">
      <c r="A16" s="96"/>
      <c r="B16" s="163"/>
      <c r="C16" s="172" t="s">
        <v>203</v>
      </c>
      <c r="D16" s="135"/>
      <c r="E16" s="173" t="s">
        <v>204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211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213</v>
      </c>
      <c r="AL16" s="85"/>
      <c r="AM16" s="85"/>
      <c r="AN16" s="85"/>
      <c r="AO16" s="60" t="s">
        <v>195</v>
      </c>
      <c r="AP16" s="85" t="s">
        <v>217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千葉県市原市姉崎1699-8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8" t="str">
        <f>IF(AL15="","",AL15&amp;"-"&amp;AK16&amp;"-"&amp;AP16)</f>
        <v>0436-61-1666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1" t="s">
        <v>218</v>
      </c>
      <c r="D21" s="233"/>
      <c r="E21" s="233">
        <v>1102</v>
      </c>
      <c r="F21" s="233"/>
      <c r="G21" s="233">
        <v>3806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4" t="s">
        <v>241</v>
      </c>
      <c r="C25" s="170" t="s">
        <v>281</v>
      </c>
      <c r="D25" s="132"/>
      <c r="E25" s="171" t="s">
        <v>282</v>
      </c>
      <c r="F25" s="133"/>
      <c r="G25" s="119">
        <v>5</v>
      </c>
      <c r="H25" s="120"/>
      <c r="I25" s="223" t="s">
        <v>242</v>
      </c>
      <c r="J25" s="123"/>
      <c r="K25" s="123"/>
      <c r="L25" s="120"/>
      <c r="M25" s="119">
        <v>514164228</v>
      </c>
      <c r="N25" s="123"/>
      <c r="O25" s="120"/>
      <c r="P25" s="119">
        <v>150</v>
      </c>
      <c r="Q25" s="123"/>
      <c r="R25" s="123"/>
      <c r="S25" s="123"/>
      <c r="T25" s="125"/>
      <c r="U25" s="1"/>
      <c r="V25" s="1"/>
      <c r="W25" s="1"/>
      <c r="X25" s="1"/>
      <c r="Y25" s="235">
        <v>11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280</v>
      </c>
      <c r="D26" s="135"/>
      <c r="E26" s="173" t="s">
        <v>283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244</v>
      </c>
      <c r="D27" s="132"/>
      <c r="E27" s="171" t="s">
        <v>246</v>
      </c>
      <c r="F27" s="133"/>
      <c r="G27" s="119">
        <v>5</v>
      </c>
      <c r="H27" s="120"/>
      <c r="I27" s="223" t="s">
        <v>247</v>
      </c>
      <c r="J27" s="123"/>
      <c r="K27" s="123"/>
      <c r="L27" s="120"/>
      <c r="M27" s="119">
        <v>516000109</v>
      </c>
      <c r="N27" s="123"/>
      <c r="O27" s="120"/>
      <c r="P27" s="119">
        <v>139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243</v>
      </c>
      <c r="D28" s="135"/>
      <c r="E28" s="173" t="s">
        <v>245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250</v>
      </c>
      <c r="D29" s="132"/>
      <c r="E29" s="171" t="s">
        <v>251</v>
      </c>
      <c r="F29" s="133"/>
      <c r="G29" s="119">
        <v>5</v>
      </c>
      <c r="H29" s="120"/>
      <c r="I29" s="223" t="s">
        <v>247</v>
      </c>
      <c r="J29" s="123"/>
      <c r="K29" s="123"/>
      <c r="L29" s="120"/>
      <c r="M29" s="119">
        <v>514556868</v>
      </c>
      <c r="N29" s="123"/>
      <c r="O29" s="120"/>
      <c r="P29" s="119">
        <v>150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249</v>
      </c>
      <c r="D30" s="135"/>
      <c r="E30" s="173" t="s">
        <v>248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258</v>
      </c>
      <c r="D31" s="132"/>
      <c r="E31" s="171" t="s">
        <v>259</v>
      </c>
      <c r="F31" s="133"/>
      <c r="G31" s="119">
        <v>4</v>
      </c>
      <c r="H31" s="120"/>
      <c r="I31" s="223" t="s">
        <v>253</v>
      </c>
      <c r="J31" s="123"/>
      <c r="K31" s="123"/>
      <c r="L31" s="120"/>
      <c r="M31" s="119">
        <v>516993379</v>
      </c>
      <c r="N31" s="123"/>
      <c r="O31" s="120"/>
      <c r="P31" s="119">
        <v>154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225</v>
      </c>
      <c r="D32" s="135"/>
      <c r="E32" s="173" t="s">
        <v>252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256</v>
      </c>
      <c r="D33" s="132"/>
      <c r="E33" s="171" t="s">
        <v>257</v>
      </c>
      <c r="F33" s="133"/>
      <c r="G33" s="119">
        <v>5</v>
      </c>
      <c r="H33" s="120"/>
      <c r="I33" s="223" t="s">
        <v>260</v>
      </c>
      <c r="J33" s="123"/>
      <c r="K33" s="123"/>
      <c r="L33" s="120"/>
      <c r="M33" s="119">
        <v>516993282</v>
      </c>
      <c r="N33" s="123"/>
      <c r="O33" s="120"/>
      <c r="P33" s="119">
        <v>153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255</v>
      </c>
      <c r="D34" s="135"/>
      <c r="E34" s="173" t="s">
        <v>254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263</v>
      </c>
      <c r="D35" s="132"/>
      <c r="E35" s="171" t="s">
        <v>264</v>
      </c>
      <c r="F35" s="133"/>
      <c r="G35" s="119">
        <v>4</v>
      </c>
      <c r="H35" s="120"/>
      <c r="I35" s="223" t="s">
        <v>253</v>
      </c>
      <c r="J35" s="123"/>
      <c r="K35" s="123"/>
      <c r="L35" s="120"/>
      <c r="M35" s="119">
        <v>518709679</v>
      </c>
      <c r="N35" s="123"/>
      <c r="O35" s="120"/>
      <c r="P35" s="119">
        <v>140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262</v>
      </c>
      <c r="D36" s="135"/>
      <c r="E36" s="173" t="s">
        <v>261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266</v>
      </c>
      <c r="D37" s="132"/>
      <c r="E37" s="171" t="s">
        <v>267</v>
      </c>
      <c r="F37" s="133"/>
      <c r="G37" s="119">
        <v>4</v>
      </c>
      <c r="H37" s="120"/>
      <c r="I37" s="223" t="s">
        <v>260</v>
      </c>
      <c r="J37" s="123"/>
      <c r="K37" s="123"/>
      <c r="L37" s="120"/>
      <c r="M37" s="119">
        <v>515895449</v>
      </c>
      <c r="N37" s="123"/>
      <c r="O37" s="120"/>
      <c r="P37" s="119">
        <v>143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265</v>
      </c>
      <c r="D38" s="135"/>
      <c r="E38" s="173" t="s">
        <v>279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270</v>
      </c>
      <c r="D39" s="132"/>
      <c r="E39" s="171" t="s">
        <v>271</v>
      </c>
      <c r="F39" s="133"/>
      <c r="G39" s="119">
        <v>2</v>
      </c>
      <c r="H39" s="120"/>
      <c r="I39" s="223" t="s">
        <v>242</v>
      </c>
      <c r="J39" s="123"/>
      <c r="K39" s="123"/>
      <c r="L39" s="120"/>
      <c r="M39" s="119">
        <v>518709631</v>
      </c>
      <c r="N39" s="123"/>
      <c r="O39" s="120"/>
      <c r="P39" s="119">
        <v>124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269</v>
      </c>
      <c r="D40" s="135"/>
      <c r="E40" s="173" t="s">
        <v>268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223</v>
      </c>
      <c r="D41" s="132"/>
      <c r="E41" s="171" t="s">
        <v>273</v>
      </c>
      <c r="F41" s="133"/>
      <c r="G41" s="119">
        <v>1</v>
      </c>
      <c r="H41" s="120"/>
      <c r="I41" s="223" t="s">
        <v>260</v>
      </c>
      <c r="J41" s="123"/>
      <c r="K41" s="123"/>
      <c r="L41" s="120"/>
      <c r="M41" s="119">
        <v>518105433</v>
      </c>
      <c r="N41" s="123"/>
      <c r="O41" s="120"/>
      <c r="P41" s="119">
        <v>123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221</v>
      </c>
      <c r="D42" s="135"/>
      <c r="E42" s="173" t="s">
        <v>272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>
        <v>10</v>
      </c>
      <c r="C43" s="170" t="s">
        <v>276</v>
      </c>
      <c r="D43" s="132"/>
      <c r="E43" s="171" t="s">
        <v>277</v>
      </c>
      <c r="F43" s="133"/>
      <c r="G43" s="119">
        <v>1</v>
      </c>
      <c r="H43" s="120"/>
      <c r="I43" s="223" t="s">
        <v>278</v>
      </c>
      <c r="J43" s="123"/>
      <c r="K43" s="123"/>
      <c r="L43" s="120"/>
      <c r="M43" s="119">
        <v>518108755</v>
      </c>
      <c r="N43" s="123"/>
      <c r="O43" s="120"/>
      <c r="P43" s="119">
        <v>123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274</v>
      </c>
      <c r="D44" s="135"/>
      <c r="E44" s="173" t="s">
        <v>275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06" yWindow="53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姉崎ジュニアバレ－ボ－ルクラブ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432792959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吉川　龍太郎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503955109</v>
      </c>
      <c r="H7" s="273"/>
      <c r="I7" s="273"/>
      <c r="J7" s="273">
        <f>IF(入力!J7="","",入力!J7)</f>
        <v>18471</v>
      </c>
      <c r="K7" s="273"/>
      <c r="L7" s="273"/>
      <c r="M7" s="273">
        <f>IF(入力!M7="","",入力!M7)</f>
        <v>910021761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2</v>
      </c>
      <c r="B9" s="265"/>
      <c r="C9" s="266" t="str">
        <f>IF(入力!C10="","",入力!C10&amp;"　"&amp;入力!E10)</f>
        <v>床井　祐介</v>
      </c>
      <c r="D9" s="267"/>
      <c r="E9" s="267"/>
      <c r="F9" s="267"/>
      <c r="G9" s="273">
        <f>IF(入力!G9="","",入力!G9)</f>
        <v>518105495</v>
      </c>
      <c r="H9" s="273"/>
      <c r="I9" s="273"/>
      <c r="J9" s="273" t="str">
        <f>IF(入力!J9="","",入力!J9)</f>
        <v>－</v>
      </c>
      <c r="K9" s="273"/>
      <c r="L9" s="273"/>
      <c r="M9" s="273" t="str">
        <f>IF(入力!M9="","",入力!M9)</f>
        <v>－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3</v>
      </c>
      <c r="B11" s="265"/>
      <c r="C11" s="266" t="str">
        <f>IF(入力!C12="","",入力!C12&amp;"　"&amp;入力!E12)</f>
        <v>嶋田　さやか</v>
      </c>
      <c r="D11" s="267"/>
      <c r="E11" s="267"/>
      <c r="F11" s="267"/>
      <c r="G11" s="273">
        <f>IF(入力!G11="","",入力!G11)</f>
        <v>518105594</v>
      </c>
      <c r="H11" s="273"/>
      <c r="I11" s="273"/>
      <c r="J11" s="273" t="str">
        <f>IF(入力!J11="","",入力!J11)</f>
        <v>－</v>
      </c>
      <c r="K11" s="273"/>
      <c r="L11" s="273"/>
      <c r="M11" s="273" t="str">
        <f>IF(入力!M11="","",入力!M11)</f>
        <v>－</v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吉川　龍太郎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吉川　龍太郎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5" t="s">
        <v>6</v>
      </c>
      <c r="B17" s="265"/>
      <c r="C17" s="276" t="str">
        <f>IF(入力!C17="","",入力!C17&amp;"　"&amp;入力!E17)</f>
        <v>千葉県市原市姉崎1699-8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0436-61-1666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o90－1102－3806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大溝　亜瑚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千種小学校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514164228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高橋　優菜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清水谷小学校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516000109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森　心咲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清水谷小学校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514556868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嶋田　百々佳</v>
      </c>
      <c r="D31" s="267"/>
      <c r="E31" s="267"/>
      <c r="F31" s="267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白金小学校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516993379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中島　穂七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青葉台小学校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516993282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鈴木　朔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白金小学校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518709679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末吉　夏帆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青葉台小学校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515895449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岸　苺果</v>
      </c>
      <c r="D39" s="267"/>
      <c r="E39" s="267"/>
      <c r="F39" s="267"/>
      <c r="G39" s="265">
        <f>IF(入力!G39="","",入力!G39)</f>
        <v>2</v>
      </c>
      <c r="H39" s="265" t="str">
        <f>IF(入力!H39="","",入力!H39)</f>
        <v/>
      </c>
      <c r="I39" s="265" t="str">
        <f>IF(入力!I39="","",入力!I39)</f>
        <v>千種小学校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518709631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床井　陽咲</v>
      </c>
      <c r="D41" s="267"/>
      <c r="E41" s="267"/>
      <c r="F41" s="267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青葉台小学校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518105433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黄　遥陽</v>
      </c>
      <c r="D43" s="267"/>
      <c r="E43" s="267"/>
      <c r="F43" s="267"/>
      <c r="G43" s="265">
        <f>IF(入力!G43="","",入力!G43)</f>
        <v>1</v>
      </c>
      <c r="H43" s="265" t="str">
        <f>IF(入力!H43="","",入力!H43)</f>
        <v/>
      </c>
      <c r="I43" s="265" t="str">
        <f>IF(入力!I43="","",入力!I43)</f>
        <v>五所小学校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518108755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0" zoomScaleNormal="100" zoomScaleSheetLayoutView="100" workbookViewId="0">
      <selection activeCell="AP30" sqref="AP30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ｱﾈｻｷｼﾞｭﾆｱﾊﾞﾚ-ﾎﾞ-ﾙｸﾗﾌﾞ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市原市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内房線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姉崎ジュニアバレ－ボ－ルクラブ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432792959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姉ヶ崎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18471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>－</v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>－</v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>
        <f>IF(入力!M7="","",入力!M7)</f>
        <v>910021761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>－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>－</v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ﾖｼｶﾜ　ﾘｭｳﾀﾛｳ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48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299</v>
      </c>
      <c r="AC22" s="333"/>
      <c r="AD22" s="333"/>
      <c r="AE22" s="333"/>
      <c r="AF22" s="16" t="s">
        <v>73</v>
      </c>
      <c r="AG22" s="333" t="str">
        <f>IF(入力!W7="","",入力!W7)</f>
        <v>0111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0436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吉川　龍太郎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千葉県市原市姉崎1699-8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61</v>
      </c>
      <c r="AY23" s="323"/>
      <c r="AZ23" s="323"/>
      <c r="BA23" s="323"/>
      <c r="BB23" s="19" t="s">
        <v>76</v>
      </c>
      <c r="BC23" s="323" t="str">
        <f>IF(入力!AP8="","",入力!AP8)</f>
        <v>1666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ﾄｺｲ　ﾕｳｽｹ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39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299</v>
      </c>
      <c r="AC24" s="333"/>
      <c r="AD24" s="333"/>
      <c r="AE24" s="333"/>
      <c r="AF24" s="16" t="s">
        <v>73</v>
      </c>
      <c r="AG24" s="333" t="str">
        <f>IF(入力!W9="","",入力!W9)</f>
        <v>0117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090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床井　祐介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千葉県市原市青葉台5-16-30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5343</v>
      </c>
      <c r="AY25" s="323"/>
      <c r="AZ25" s="323"/>
      <c r="BA25" s="323"/>
      <c r="BB25" s="19" t="s">
        <v>76</v>
      </c>
      <c r="BC25" s="323" t="str">
        <f>IF(入力!AP10="","",入力!AP10)</f>
        <v>4290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>ｼﾏﾀﾞ　ｻﾔｶ</v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>
        <f>IF(入力!AT11="","",入力!AT11)</f>
        <v>36</v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>290</v>
      </c>
      <c r="AC26" s="333"/>
      <c r="AD26" s="333"/>
      <c r="AE26" s="333"/>
      <c r="AF26" s="16" t="s">
        <v>73</v>
      </c>
      <c r="AG26" s="333" t="str">
        <f>IF(入力!W11="","",入力!W11)</f>
        <v>0051</v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>0436</v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>嶋田　さやか</v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>千葉県市原市君塚３－１４－２３</v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>25</v>
      </c>
      <c r="AY27" s="323"/>
      <c r="AZ27" s="323"/>
      <c r="BA27" s="323"/>
      <c r="BB27" s="19" t="s">
        <v>76</v>
      </c>
      <c r="BC27" s="323" t="str">
        <f>IF(入力!AP12="","",入力!AP12)</f>
        <v>2063</v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ﾖｼｶﾜ　ﾘｭｳﾀﾛｳ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>
        <f>IF(入力!AT15="","",入力!AT15)</f>
        <v>48</v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299</v>
      </c>
      <c r="AC28" s="333"/>
      <c r="AD28" s="333"/>
      <c r="AE28" s="333"/>
      <c r="AF28" s="16" t="s">
        <v>73</v>
      </c>
      <c r="AG28" s="333" t="str">
        <f>IF(入力!W15="","",入力!W15)</f>
        <v>0111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0436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吉川　龍太郎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千葉県市原市姉崎1699-8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61</v>
      </c>
      <c r="AY29" s="335"/>
      <c r="AZ29" s="335"/>
      <c r="BA29" s="335"/>
      <c r="BB29" s="73" t="s">
        <v>76</v>
      </c>
      <c r="BC29" s="335" t="str">
        <f>IF(入力!AP16="","",入力!AP16)</f>
        <v>1666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ｵｵﾐｿﾞ　ｱｺ
大溝　亜瑚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5</v>
      </c>
      <c r="R34" s="296"/>
      <c r="S34" s="297"/>
      <c r="T34" s="301" t="str">
        <f>IF(入力!I25="","",入力!I25)</f>
        <v>千種小学校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514164228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150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ﾀｶﾊｼ　ﾕｳﾅ
高橋　優菜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5</v>
      </c>
      <c r="R36" s="296"/>
      <c r="S36" s="297"/>
      <c r="T36" s="301" t="str">
        <f>IF(入力!I27="","",入力!I27)</f>
        <v>清水谷小学校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516000109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139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ﾓﾘ　ﾐｻｷ
森　心咲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5</v>
      </c>
      <c r="R38" s="296"/>
      <c r="S38" s="297"/>
      <c r="T38" s="301" t="str">
        <f>IF(入力!I29="","",入力!I29)</f>
        <v>清水谷小学校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514556868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150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ｼﾏﾀﾞ　ﾓﾓｶ
嶋田　百々佳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4</v>
      </c>
      <c r="R40" s="296"/>
      <c r="S40" s="297"/>
      <c r="T40" s="301" t="str">
        <f>IF(入力!I31="","",入力!I31)</f>
        <v>白金小学校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516993379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154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ﾅｶｼﾞﾏ　ﾎﾅﾉ
中島　穂七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5</v>
      </c>
      <c r="R42" s="296"/>
      <c r="S42" s="297"/>
      <c r="T42" s="301" t="str">
        <f>IF(入力!I33="","",入力!I33)</f>
        <v>青葉台小学校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516993282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153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ｽｽﾞｷ　ｺﾖﾐ
鈴木　朔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4</v>
      </c>
      <c r="R44" s="296"/>
      <c r="S44" s="297"/>
      <c r="T44" s="301" t="str">
        <f>IF(入力!I35="","",入力!I35)</f>
        <v>白金小学校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518709679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140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ｽｴﾖｼ　ﾅﾂﾎ
末吉　夏帆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青葉台小学校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515895449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143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ｷｼ　ﾏｲｶ
岸　苺果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2</v>
      </c>
      <c r="R48" s="296"/>
      <c r="S48" s="297"/>
      <c r="T48" s="301" t="str">
        <f>IF(入力!I39="","",入力!I39)</f>
        <v>千種小学校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518709631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124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ﾄｺｲ　ﾋｻｷ
床井　陽咲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1</v>
      </c>
      <c r="R50" s="296"/>
      <c r="S50" s="297"/>
      <c r="T50" s="301" t="str">
        <f>IF(入力!I41="","",入力!I41)</f>
        <v>青葉台小学校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518105433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123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ｺｳ　ﾊﾙﾋ
黄　遥陽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1</v>
      </c>
      <c r="R52" s="296"/>
      <c r="S52" s="297"/>
      <c r="T52" s="301" t="str">
        <f>IF(入力!I43="","",入力!I43)</f>
        <v>五所小学校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518108755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123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姉崎ジュニアバレ－ボ－ルクラブ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432792959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吉川　龍太郎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503955109</v>
      </c>
      <c r="H7" s="273"/>
      <c r="I7" s="273"/>
      <c r="J7" s="273">
        <f>IF(入力!J7="","",入力!J7)</f>
        <v>18471</v>
      </c>
      <c r="K7" s="273"/>
      <c r="L7" s="273"/>
      <c r="M7" s="273">
        <f>IF(入力!M7="","",入力!M7)</f>
        <v>910021761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床井　祐介</v>
      </c>
      <c r="D9" s="267"/>
      <c r="E9" s="267"/>
      <c r="F9" s="267"/>
      <c r="G9" s="273">
        <f>IF(入力!G9="","",入力!G9)</f>
        <v>518105495</v>
      </c>
      <c r="H9" s="273"/>
      <c r="I9" s="273"/>
      <c r="J9" s="273" t="str">
        <f>IF(入力!J9="","",入力!J9)</f>
        <v>－</v>
      </c>
      <c r="K9" s="273"/>
      <c r="L9" s="273"/>
      <c r="M9" s="273" t="str">
        <f>IF(入力!M9="","",入力!M9)</f>
        <v>－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嶋田　さやか</v>
      </c>
      <c r="D11" s="267"/>
      <c r="E11" s="267"/>
      <c r="F11" s="267"/>
      <c r="G11" s="273">
        <f>IF(入力!G11="","",入力!G11)</f>
        <v>518105594</v>
      </c>
      <c r="H11" s="273"/>
      <c r="I11" s="273"/>
      <c r="J11" s="273" t="str">
        <f>IF(入力!J11="","",入力!J11)</f>
        <v>－</v>
      </c>
      <c r="K11" s="273"/>
      <c r="L11" s="273"/>
      <c r="M11" s="273" t="str">
        <f>IF(入力!M11="","",入力!M11)</f>
        <v>－</v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吉川　龍太郎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吉川　龍太郎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5" t="s">
        <v>6</v>
      </c>
      <c r="B17" s="265"/>
      <c r="C17" s="276" t="str">
        <f>IF(入力!C17="","",入力!C17&amp;"　"&amp;入力!E17)</f>
        <v>千葉県市原市姉崎1699-8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0436-61-1666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o90－1102－3806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大溝　亜瑚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千種小学校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514164228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高橋　優菜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清水谷小学校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516000109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森　心咲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清水谷小学校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514556868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嶋田　百々佳</v>
      </c>
      <c r="D31" s="267"/>
      <c r="E31" s="267"/>
      <c r="F31" s="267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白金小学校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516993379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中島　穂七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青葉台小学校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516993282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鈴木　朔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白金小学校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518709679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末吉　夏帆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青葉台小学校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515895449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岸　苺果</v>
      </c>
      <c r="D39" s="267"/>
      <c r="E39" s="267"/>
      <c r="F39" s="267"/>
      <c r="G39" s="265">
        <f>IF(入力!G39="","",入力!G39)</f>
        <v>2</v>
      </c>
      <c r="H39" s="265" t="str">
        <f>IF(入力!H39="","",入力!H39)</f>
        <v/>
      </c>
      <c r="I39" s="265" t="str">
        <f>IF(入力!I39="","",入力!I39)</f>
        <v>千種小学校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518709631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床井　陽咲</v>
      </c>
      <c r="D41" s="267"/>
      <c r="E41" s="267"/>
      <c r="F41" s="267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青葉台小学校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518105433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黄　遥陽</v>
      </c>
      <c r="D43" s="267"/>
      <c r="E43" s="267"/>
      <c r="F43" s="267"/>
      <c r="G43" s="265">
        <f>IF(入力!G43="","",入力!G43)</f>
        <v>1</v>
      </c>
      <c r="H43" s="265" t="str">
        <f>IF(入力!H43="","",入力!H43)</f>
        <v/>
      </c>
      <c r="I43" s="265" t="str">
        <f>IF(入力!I43="","",入力!I43)</f>
        <v>五所小学校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518108755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5" zoomScaleNormal="100" workbookViewId="0">
      <selection activeCell="T30" sqref="T3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5" t="s">
        <v>0</v>
      </c>
      <c r="B2" s="265"/>
      <c r="C2" s="276" t="str">
        <f>IF(入力!C3="","",入力!C3)</f>
        <v>姉崎ジュニアバレ－ボ－ルクラブ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432792959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吉川　龍太郎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503955109</v>
      </c>
      <c r="H7" s="273"/>
      <c r="I7" s="273"/>
      <c r="J7" s="273">
        <f>IF(入力!J7="","",入力!J7)</f>
        <v>18471</v>
      </c>
      <c r="K7" s="273"/>
      <c r="L7" s="273"/>
      <c r="M7" s="273">
        <f>IF(入力!M7="","",入力!M7)</f>
        <v>910021761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" customHeight="1">
      <c r="A9" s="265" t="s">
        <v>19</v>
      </c>
      <c r="B9" s="265"/>
      <c r="C9" s="266" t="str">
        <f>IF(入力!C10="","",入力!C10&amp;"　"&amp;入力!E10)</f>
        <v>床井　祐介</v>
      </c>
      <c r="D9" s="267"/>
      <c r="E9" s="267"/>
      <c r="F9" s="267"/>
      <c r="G9" s="273">
        <f>IF(入力!G9="","",入力!G9)</f>
        <v>518105495</v>
      </c>
      <c r="H9" s="273"/>
      <c r="I9" s="273"/>
      <c r="J9" s="273" t="str">
        <f>IF(入力!J9="","",入力!J9)</f>
        <v>－</v>
      </c>
      <c r="K9" s="273"/>
      <c r="L9" s="273"/>
      <c r="M9" s="273" t="str">
        <f>IF(入力!M9="","",入力!M9)</f>
        <v>－</v>
      </c>
      <c r="N9" s="273"/>
      <c r="O9" s="273"/>
    </row>
    <row r="10" spans="1:15" ht="14.4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" customHeight="1">
      <c r="A11" s="265" t="s">
        <v>20</v>
      </c>
      <c r="B11" s="265"/>
      <c r="C11" s="266" t="str">
        <f>IF(入力!C12="","",入力!C12&amp;"　"&amp;入力!E12)</f>
        <v>嶋田　さやか</v>
      </c>
      <c r="D11" s="267"/>
      <c r="E11" s="267"/>
      <c r="F11" s="267"/>
      <c r="G11" s="273">
        <f>IF(入力!G11="","",入力!G11)</f>
        <v>518105594</v>
      </c>
      <c r="H11" s="273"/>
      <c r="I11" s="273"/>
      <c r="J11" s="273" t="str">
        <f>IF(入力!J11="","",入力!J11)</f>
        <v>－</v>
      </c>
      <c r="K11" s="273"/>
      <c r="L11" s="273"/>
      <c r="M11" s="273" t="str">
        <f>IF(入力!M11="","",入力!M11)</f>
        <v>－</v>
      </c>
      <c r="N11" s="273"/>
      <c r="O11" s="273"/>
    </row>
    <row r="12" spans="1:15" ht="14.4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吉川　龍太郎</v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吉川　龍太郎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" customHeight="1">
      <c r="A17" s="265" t="s">
        <v>6</v>
      </c>
      <c r="B17" s="265"/>
      <c r="C17" s="276" t="str">
        <f>IF(入力!C17="","",入力!C17&amp;"　"&amp;入力!E17)</f>
        <v>千葉県市原市姉崎1699-8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" customHeight="1">
      <c r="A19" s="265" t="s">
        <v>7</v>
      </c>
      <c r="B19" s="265"/>
      <c r="C19" s="276" t="str">
        <f>IF(入力!C19="","",入力!C19&amp;"　"&amp;入力!E19)</f>
        <v>0436-61-1666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" customHeight="1">
      <c r="A21" s="265" t="s">
        <v>8</v>
      </c>
      <c r="B21" s="265"/>
      <c r="C21" s="276" t="str">
        <f>IF(入力!C21="","",入力!C21&amp;"－"&amp;入力!E21&amp;"－"&amp;入力!G21)</f>
        <v>o90－1102－3806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大溝　亜瑚</v>
      </c>
      <c r="D25" s="267"/>
      <c r="E25" s="267"/>
      <c r="F25" s="267"/>
      <c r="G25" s="265">
        <f>IF(入力!G25="","",入力!G25)</f>
        <v>5</v>
      </c>
      <c r="H25" s="265" t="str">
        <f>IF(入力!H25="","",入力!H25)</f>
        <v/>
      </c>
      <c r="I25" s="265" t="str">
        <f>IF(入力!I25="","",入力!I25)</f>
        <v>千種小学校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514164228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高橋　優菜</v>
      </c>
      <c r="D27" s="267"/>
      <c r="E27" s="267"/>
      <c r="F27" s="267"/>
      <c r="G27" s="265">
        <f>IF(入力!G27="","",入力!G27)</f>
        <v>5</v>
      </c>
      <c r="H27" s="265" t="str">
        <f>IF(入力!H27="","",入力!H27)</f>
        <v/>
      </c>
      <c r="I27" s="265" t="str">
        <f>IF(入力!I27="","",入力!I27)</f>
        <v>清水谷小学校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516000109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森　心咲</v>
      </c>
      <c r="D29" s="267"/>
      <c r="E29" s="267"/>
      <c r="F29" s="267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清水谷小学校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514556868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嶋田　百々佳</v>
      </c>
      <c r="D31" s="267"/>
      <c r="E31" s="267"/>
      <c r="F31" s="267"/>
      <c r="G31" s="265">
        <f>IF(入力!G31="","",入力!G31)</f>
        <v>4</v>
      </c>
      <c r="H31" s="265" t="str">
        <f>IF(入力!H31="","",入力!H31)</f>
        <v/>
      </c>
      <c r="I31" s="265" t="str">
        <f>IF(入力!I31="","",入力!I31)</f>
        <v>白金小学校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516993379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中島　穂七</v>
      </c>
      <c r="D33" s="267"/>
      <c r="E33" s="267"/>
      <c r="F33" s="267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青葉台小学校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516993282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鈴木　朔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白金小学校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518709679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末吉　夏帆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青葉台小学校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515895449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岸　苺果</v>
      </c>
      <c r="D39" s="267"/>
      <c r="E39" s="267"/>
      <c r="F39" s="267"/>
      <c r="G39" s="265">
        <f>IF(入力!G39="","",入力!G39)</f>
        <v>2</v>
      </c>
      <c r="H39" s="265" t="str">
        <f>IF(入力!H39="","",入力!H39)</f>
        <v/>
      </c>
      <c r="I39" s="265" t="str">
        <f>IF(入力!I39="","",入力!I39)</f>
        <v>千種小学校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518709631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床井　陽咲</v>
      </c>
      <c r="D41" s="267"/>
      <c r="E41" s="267"/>
      <c r="F41" s="267"/>
      <c r="G41" s="265">
        <f>IF(入力!G41="","",入力!G41)</f>
        <v>1</v>
      </c>
      <c r="H41" s="265" t="str">
        <f>IF(入力!H41="","",入力!H41)</f>
        <v/>
      </c>
      <c r="I41" s="265" t="str">
        <f>IF(入力!I41="","",入力!I41)</f>
        <v>青葉台小学校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518105433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黄　遥陽</v>
      </c>
      <c r="D43" s="267"/>
      <c r="E43" s="267"/>
      <c r="F43" s="267"/>
      <c r="G43" s="265">
        <f>IF(入力!G43="","",入力!G43)</f>
        <v>1</v>
      </c>
      <c r="H43" s="265" t="str">
        <f>IF(入力!H43="","",入力!H43)</f>
        <v/>
      </c>
      <c r="I43" s="265" t="str">
        <f>IF(入力!I43="","",入力!I43)</f>
        <v>五所小学校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518108755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11</v>
      </c>
      <c r="J5" s="445" t="str">
        <f>IF(入力!A55="","",入力!A55)</f>
        <v/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ｱﾈｻｷｼﾞｭﾆｱﾊﾞﾚ-ﾎﾞ-ﾙｸﾗﾌﾞ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床井</v>
      </c>
      <c r="D17" s="33" t="str">
        <f>IF(入力!E10="","",入力!E10)</f>
        <v>祐介</v>
      </c>
      <c r="E17" s="33" t="str">
        <f>IF(入力!C9="","",入力!C9)</f>
        <v>ﾄｺｲ</v>
      </c>
      <c r="F17" s="33" t="str">
        <f>IF(入力!E9="","",入力!E9)</f>
        <v>ﾕｳｽｹ</v>
      </c>
      <c r="G17" s="33">
        <f>IF(入力!G9="","",入力!G9)</f>
        <v>518105495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0117</v>
      </c>
      <c r="T17" s="33" t="str">
        <f>IF(入力!P10="","",入力!P10)</f>
        <v>千葉県市原市青葉台5-16-30</v>
      </c>
      <c r="U17" s="33" t="str">
        <f>IF(入力!AL9="","",入力!AL9)</f>
        <v>090</v>
      </c>
      <c r="V17" s="33" t="str">
        <f>IF(入力!AK10="","",入力!AK10)</f>
        <v>5343</v>
      </c>
      <c r="W17" s="33" t="str">
        <f>IF(入力!AP10="","",入力!AP10)</f>
        <v>4290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嶋田</v>
      </c>
      <c r="D20" s="33" t="str">
        <f>IF(入力!E12="","",入力!E12)</f>
        <v>さやか</v>
      </c>
      <c r="E20" s="33" t="str">
        <f>IF(入力!C11="","",入力!C11)</f>
        <v>ｼﾏﾀﾞ</v>
      </c>
      <c r="F20" s="33" t="str">
        <f>IF(入力!E11="","",入力!E11)</f>
        <v>ｻﾔｶ</v>
      </c>
      <c r="G20" s="33">
        <f>IF(入力!G11="","",入力!G11)</f>
        <v>518105594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0051</v>
      </c>
      <c r="T20" s="33" t="str">
        <f>IF(入力!P12="","",入力!P12)</f>
        <v>千葉県市原市君塚３－１４－２３</v>
      </c>
      <c r="U20" s="33" t="str">
        <f>IF(入力!AL11="","",入力!AL11)</f>
        <v>0436</v>
      </c>
      <c r="V20" s="33" t="str">
        <f>IF(入力!AK12="","",入力!AK12)</f>
        <v>25</v>
      </c>
      <c r="W20" s="33" t="str">
        <f>IF(入力!AP12="","",入力!AP12)</f>
        <v>2063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ﾖｼｶﾜ</v>
      </c>
      <c r="F22" s="33" t="str">
        <f>IF(入力!E15="","",入力!E15)</f>
        <v>ﾘｭｳﾀﾛｳ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o90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0436</v>
      </c>
      <c r="V22" s="33" t="str">
        <f>IF(入力!AK16="","",入力!AK16)</f>
        <v>61</v>
      </c>
      <c r="W22" s="33" t="str">
        <f>IF(入力!AP16="","",入力!AP16)</f>
        <v>1666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大溝</v>
      </c>
      <c r="D24" s="75" t="str">
        <f>VLOOKUP($B$51,$A$53:$F$352,4)</f>
        <v>亜瑚</v>
      </c>
      <c r="E24" s="75" t="str">
        <f>VLOOKUP($B$51,$A$53:$F$352,5)</f>
        <v>ｵｵﾐｿﾞ</v>
      </c>
      <c r="F24" s="75" t="str">
        <f>VLOOKUP($B$51,$A$53:$F$352,6)</f>
        <v>ｱｺ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大溝</v>
      </c>
      <c r="D53" s="33" t="str">
        <f>IF(入力!E26="","",入力!E26)</f>
        <v>亜瑚</v>
      </c>
      <c r="E53" s="33" t="str">
        <f>IF(入力!C25="","",入力!C25)</f>
        <v>ｵｵﾐｿﾞ</v>
      </c>
      <c r="F53" s="33" t="str">
        <f>IF(入力!E25="","",入力!E25)</f>
        <v>ｱｺ</v>
      </c>
      <c r="G53" s="33">
        <f>IF(入力!M25="","",入力!M25)</f>
        <v>514164228</v>
      </c>
      <c r="H53" s="33" t="str">
        <f>IF(入力!I25="","",入力!I25)</f>
        <v>千種小学校</v>
      </c>
      <c r="I53" s="33">
        <f>IF(入力!G25="","",入力!G25)</f>
        <v>5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優菜</v>
      </c>
      <c r="E54" s="33" t="str">
        <f>IF(入力!C27="","",入力!C27)</f>
        <v>ﾀｶﾊｼ</v>
      </c>
      <c r="F54" s="33" t="str">
        <f>IF(入力!E27="","",入力!E27)</f>
        <v>ﾕｳﾅ</v>
      </c>
      <c r="G54" s="33">
        <f>IF(入力!M27="","",入力!M27)</f>
        <v>516000109</v>
      </c>
      <c r="H54" s="33" t="str">
        <f>IF(入力!I27="","",入力!I27)</f>
        <v>清水谷小学校</v>
      </c>
      <c r="I54" s="33">
        <f>IF(入力!G27="","",入力!G27)</f>
        <v>5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</v>
      </c>
      <c r="D55" s="33" t="str">
        <f>IF(入力!E30="","",入力!E30)</f>
        <v>心咲</v>
      </c>
      <c r="E55" s="33" t="str">
        <f>IF(入力!C29="","",入力!C29)</f>
        <v>ﾓﾘ</v>
      </c>
      <c r="F55" s="33" t="str">
        <f>IF(入力!E29="","",入力!E29)</f>
        <v>ﾐｻｷ</v>
      </c>
      <c r="G55" s="33">
        <f>IF(入力!M29="","",入力!M29)</f>
        <v>514556868</v>
      </c>
      <c r="H55" s="33" t="str">
        <f>IF(入力!I29="","",入力!I29)</f>
        <v>清水谷小学校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嶋田</v>
      </c>
      <c r="D56" s="33" t="str">
        <f>IF(入力!E32="","",入力!E32)</f>
        <v>百々佳</v>
      </c>
      <c r="E56" s="33" t="str">
        <f>IF(入力!C31="","",入力!C31)</f>
        <v>ｼﾏﾀﾞ</v>
      </c>
      <c r="F56" s="33" t="str">
        <f>IF(入力!E31="","",入力!E31)</f>
        <v>ﾓﾓｶ</v>
      </c>
      <c r="G56" s="33">
        <f>IF(入力!M31="","",入力!M31)</f>
        <v>516993379</v>
      </c>
      <c r="H56" s="33" t="str">
        <f>IF(入力!I31="","",入力!I31)</f>
        <v>白金小学校</v>
      </c>
      <c r="I56" s="33">
        <f>IF(入力!G31="","",入力!G31)</f>
        <v>4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中島</v>
      </c>
      <c r="D57" s="33" t="str">
        <f>IF(入力!E34="","",入力!E34)</f>
        <v>穂七</v>
      </c>
      <c r="E57" s="33" t="str">
        <f>IF(入力!C33="","",入力!C33)</f>
        <v>ﾅｶｼﾞﾏ</v>
      </c>
      <c r="F57" s="33" t="str">
        <f>IF(入力!E33="","",入力!E33)</f>
        <v>ﾎﾅﾉ</v>
      </c>
      <c r="G57" s="33">
        <f>IF(入力!M33="","",入力!M33)</f>
        <v>516993282</v>
      </c>
      <c r="H57" s="33" t="str">
        <f>IF(入力!I33="","",入力!I33)</f>
        <v>青葉台小学校</v>
      </c>
      <c r="I57" s="33">
        <f>IF(入力!G33="","",入力!G33)</f>
        <v>5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朔</v>
      </c>
      <c r="E58" s="33" t="str">
        <f>IF(入力!C35="","",入力!C35)</f>
        <v>ｽｽﾞｷ</v>
      </c>
      <c r="F58" s="33" t="str">
        <f>IF(入力!E35="","",入力!E35)</f>
        <v>ｺﾖﾐ</v>
      </c>
      <c r="G58" s="33">
        <f>IF(入力!M35="","",入力!M35)</f>
        <v>518709679</v>
      </c>
      <c r="H58" s="33" t="str">
        <f>IF(入力!I35="","",入力!I35)</f>
        <v>白金小学校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末吉</v>
      </c>
      <c r="D59" s="33" t="str">
        <f>IF(入力!E38="","",入力!E38)</f>
        <v>夏帆</v>
      </c>
      <c r="E59" s="33" t="str">
        <f>IF(入力!C37="","",入力!C37)</f>
        <v>ｽｴﾖｼ</v>
      </c>
      <c r="F59" s="33" t="str">
        <f>IF(入力!E37="","",入力!E37)</f>
        <v>ﾅﾂﾎ</v>
      </c>
      <c r="G59" s="33">
        <f>IF(入力!M37="","",入力!M37)</f>
        <v>515895449</v>
      </c>
      <c r="H59" s="33" t="str">
        <f>IF(入力!I37="","",入力!I37)</f>
        <v>青葉台小学校</v>
      </c>
      <c r="I59" s="33">
        <f>IF(入力!G37="","",入力!G37)</f>
        <v>4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岸</v>
      </c>
      <c r="D60" s="33" t="str">
        <f>IF(入力!E40="","",入力!E40)</f>
        <v>苺果</v>
      </c>
      <c r="E60" s="33" t="str">
        <f>IF(入力!C39="","",入力!C39)</f>
        <v>ｷｼ</v>
      </c>
      <c r="F60" s="33" t="str">
        <f>IF(入力!E39="","",入力!E39)</f>
        <v>ﾏｲｶ</v>
      </c>
      <c r="G60" s="33">
        <f>IF(入力!M39="","",入力!M39)</f>
        <v>518709631</v>
      </c>
      <c r="H60" s="33" t="str">
        <f>IF(入力!I39="","",入力!I39)</f>
        <v>千種小学校</v>
      </c>
      <c r="I60" s="33">
        <f>IF(入力!G39="","",入力!G39)</f>
        <v>2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床井</v>
      </c>
      <c r="D61" s="33" t="str">
        <f>IF(入力!E42="","",入力!E42)</f>
        <v>陽咲</v>
      </c>
      <c r="E61" s="33" t="str">
        <f>IF(入力!C41="","",入力!C41)</f>
        <v>ﾄｺｲ</v>
      </c>
      <c r="F61" s="33" t="str">
        <f>IF(入力!E41="","",入力!E41)</f>
        <v>ﾋｻｷ</v>
      </c>
      <c r="G61" s="33">
        <f>IF(入力!M41="","",入力!M41)</f>
        <v>518105433</v>
      </c>
      <c r="H61" s="33" t="str">
        <f>IF(入力!I41="","",入力!I41)</f>
        <v>青葉台小学校</v>
      </c>
      <c r="I61" s="33">
        <f>IF(入力!G41="","",入力!G41)</f>
        <v>1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黄</v>
      </c>
      <c r="D62" s="33" t="str">
        <f>IF(入力!E44="","",入力!E44)</f>
        <v>遥陽</v>
      </c>
      <c r="E62" s="33" t="str">
        <f>IF(入力!C43="","",入力!C43)</f>
        <v>ｺｳ</v>
      </c>
      <c r="F62" s="33" t="str">
        <f>IF(入力!E43="","",入力!E43)</f>
        <v>ﾊﾙﾋ</v>
      </c>
      <c r="G62" s="33">
        <f>IF(入力!M43="","",入力!M43)</f>
        <v>518108755</v>
      </c>
      <c r="H62" s="33" t="str">
        <f>IF(入力!I43="","",入力!I43)</f>
        <v>五所小学校</v>
      </c>
      <c r="I62" s="33">
        <f>IF(入力!G43="","",入力!G43)</f>
        <v>1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marine</cp:lastModifiedBy>
  <cp:lastPrinted>2016-05-09T15:17:35Z</cp:lastPrinted>
  <dcterms:created xsi:type="dcterms:W3CDTF">2014-04-05T09:56:00Z</dcterms:created>
  <dcterms:modified xsi:type="dcterms:W3CDTF">2019-01-25T06:55:30Z</dcterms:modified>
</cp:coreProperties>
</file>