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CFC520B-040B-4AA9-AF51-2E2FB1D235EA}" xr6:coauthVersionLast="47" xr6:coauthVersionMax="47" xr10:uidLastSave="{00000000-0000-0000-0000-000000000000}"/>
  <workbookProtection lockStructure="1"/>
  <bookViews>
    <workbookView xWindow="-110" yWindow="-110" windowWidth="19420" windowHeight="115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<sst xmlns="http://schemas.openxmlformats.org/spreadsheetml/2006/main" count="417" uniqueCount="280">
  <si>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</si>
  <si>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</si>
  <si>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</si>
  <si>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</si>
  <si>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</si>
  <si>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</si>
  <si>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</si>
  <si>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</si>
  <si>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</si>
  <si>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</si>
  <si>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</si>
  <si>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</si>
  <si>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</si>
  <si>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</si>
  <si>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</si>
  <si>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</si>
  <si>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</si>
  <si>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</si>
  <si>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</si>
  <si>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</si>
  <si>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</si>
  <si>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</si>
  <si>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</si>
  <si>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</si>
  <si>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</si>
  <si>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</si>
  <si>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</si>
  <si>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</si>
  <si>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</si>
  <si>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</si>
  <si>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</si>
  <si>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</si>
  <si>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</si>
  <si>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</si>
  <si>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</si>
  <si>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</si>
  <si>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</si>
  <si>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</si>
  <si>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</si>
  <si>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</si>
  <si>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</si>
  <si>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</si>
  <si>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</si>
  <si>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</si>
  <si>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</si>
  <si>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</si>
  <si>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</si>
  <si>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</si>
  <si>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</si>
  <si>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</si>
  <si>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</si>
  <si>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</si>
  <si>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</si>
  <si>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</si>
  <si>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</si>
  <si>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</si>
  <si>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</si>
  <si>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</si>
  <si>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</si>
  <si>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</si>
  <si>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</si>
  <si>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</si>
  <si>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</si>
  <si>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</si>
  <si>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</si>
  <si>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</si>
  <si>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</si>
  <si>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</si>
  <si>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</si>
  <si>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</si>
  <si>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</si>
  <si>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</si>
  <si>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</si>
  <si>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</si>
  <si>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</si>
  <si>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</si>
  <si>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</si>
  <si>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</si>
  <si>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</si>
  <si>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</si>
  <si>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</si>
  <si>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</si>
  <si>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</si>
  <si>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</si>
  <si>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</si>
  <si>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</si>
  <si>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</si>
  <si>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</si>
  <si>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</si>
  <si>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</si>
  <si>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</si>
  <si>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</si>
  <si>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</si>
  <si>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</si>
  <si>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</si>
  <si>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</si>
  <si>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</si>
  <si>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</si>
  <si>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</si>
  <si>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</si>
  <si>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</si>
  <si>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</si>
  <si>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</si>
  <si>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</si>
  <si>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</si>
  <si>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</si>
  <si>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</si>
  <si>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</si>
  <si>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</si>
  <si>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</si>
  <si>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</si>
  <si>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</si>
  <si>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</si>
  <si>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</si>
  <si>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</si>
  <si>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</si>
  <si>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</si>
  <si>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</si>
  <si>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</si>
  <si>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</si>
  <si>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</si>
  <si>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</si>
  <si>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</si>
  <si>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</si>
  <si>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</si>
  <si>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</si>
  <si>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</si>
  <si>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</si>
  <si>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</si>
  <si>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</si>
  <si>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</si>
  <si>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</si>
  <si>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</si>
  <si>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</si>
  <si>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</si>
  <si>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</si>
  <si>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</si>
  <si>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</si>
  <si>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</si>
  <si>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</si>
  <si>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</si>
  <si>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</si>
  <si>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</si>
  <si>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</si>
  <si>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</si>
  <si>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</si>
  <si>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</si>
  <si>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</si>
  <si>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</si>
  <si>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</si>
  <si>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</si>
  <si>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</si>
  <si>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</si>
  <si>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</si>
  <si>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</si>
  <si>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</si>
  <si>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</si>
  <si>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</si>
  <si>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</si>
  <si>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</si>
  <si>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</si>
  <si>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</si>
  <si>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</si>
  <si>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</si>
  <si>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</si>
  <si>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</si>
  <si>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</si>
  <si>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</si>
  <si>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</si>
  <si>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</si>
  <si>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</si>
  <si>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</si>
  <si>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</si>
  <si>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</si>
  <si>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</si>
  <si>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</si>
  <si>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</si>
  <si>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</si>
  <si>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</si>
  <si>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</si>
  <si>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</si>
  <si>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</si>
  <si>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</si>
  <si>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</si>
  <si>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</si>
  <si>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</si>
  <si>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</si>
  <si>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</si>
  <si>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</si>
  <si>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</si>
  <si>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</si>
  <si>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</si>
  <si>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</si>
  <si>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</si>
  <si>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</si>
  <si>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</si>
  <si>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</si>
  <si>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</si>
  <si>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</si>
  <si>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</si>
  <si>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</si>
  <si>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</si>
  <si>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</si>
  <si>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</si>
  <si>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</si>
  <si>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</si>
  <si>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</si>
  <si>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</si>
  <si>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</si>
  <si>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</si>
  <si>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</si>
  <si>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</si>
  <si>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</si>
  <si>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</si>
  <si>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</si>
  <si>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</si>
  <si>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</si>
  <si>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</si>
  <si>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</si>
  <si>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青葉台小学校</t>
    <rPh sb="0" eb="3">
      <t>アオバダイ</t>
    </rPh>
    <rPh sb="3" eb="6">
      <t>ショウガッコウ</t>
    </rPh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</si>
  <si>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</si>
  <si>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</si>
  <si>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</si>
  <si>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</si>
  <si>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　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</si>
  <si>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</si>
  <si>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</si>
  <si>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</si>
  <si>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</si>
  <si>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</si>
  <si>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</si>
  <si>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</si>
  <si>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</si>
  <si>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</si>
  <si>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</si>
  <si>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</si>
  <si>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</si>
  <si>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</si>
  <si>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</si>
  <si>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</si>
  <si>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</si>
  <si>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</si>
  <si>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愛華</t>
    <rPh sb="0" eb="2">
      <t>マナカ</t>
    </rPh>
    <phoneticPr fontId="2"/>
  </si>
  <si>
    <t>西宮</t>
    <rPh sb="0" eb="2">
      <t>ニシミヤ</t>
    </rPh>
    <phoneticPr fontId="2"/>
  </si>
  <si>
    <t>ニシミヤ</t>
    <phoneticPr fontId="2"/>
  </si>
  <si>
    <t>マナカ</t>
    <phoneticPr fontId="2"/>
  </si>
  <si>
    <t>千種小学校</t>
    <rPh sb="0" eb="2">
      <t>チグサ</t>
    </rPh>
    <rPh sb="2" eb="5">
      <t>ショウガクコウ</t>
    </rPh>
    <phoneticPr fontId="2"/>
  </si>
  <si>
    <t>松永</t>
    <rPh sb="0" eb="2">
      <t>マツナガ</t>
    </rPh>
    <phoneticPr fontId="2"/>
  </si>
  <si>
    <t>遼花</t>
    <phoneticPr fontId="2"/>
  </si>
  <si>
    <t>マツナガ</t>
    <phoneticPr fontId="2"/>
  </si>
  <si>
    <t>ハルカ</t>
    <phoneticPr fontId="2"/>
  </si>
  <si>
    <t>渡辺</t>
    <rPh sb="0" eb="2">
      <t>ワタナベ</t>
    </rPh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</si>
  <si>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</si>
  <si>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</si>
  <si>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</si>
  <si>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</si>
  <si>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</si>
  <si>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</si>
  <si>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</si>
  <si>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ミライ</t>
    <phoneticPr fontId="2"/>
  </si>
  <si>
    <t>ババ</t>
    <phoneticPr fontId="2"/>
  </si>
  <si>
    <t>堀内</t>
    <rPh sb="0" eb="2">
      <t>ホリウチ</t>
    </rPh>
    <phoneticPr fontId="2"/>
  </si>
  <si>
    <t>ホリウチ</t>
    <phoneticPr fontId="2"/>
  </si>
  <si>
    <t>華楓</t>
    <rPh sb="0" eb="1">
      <t>ハナ</t>
    </rPh>
    <rPh sb="1" eb="2">
      <t>カエデ</t>
    </rPh>
    <phoneticPr fontId="2"/>
  </si>
  <si>
    <t>ハナカ</t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</si>
  <si>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</si>
  <si>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</si>
  <si>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</si>
  <si>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</si>
  <si>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須藤</t>
    <rPh sb="0" eb="2">
      <t>スドウ</t>
    </rPh>
    <phoneticPr fontId="2"/>
  </si>
  <si>
    <t>柚希</t>
    <rPh sb="0" eb="1">
      <t>ユズ</t>
    </rPh>
    <rPh sb="1" eb="2">
      <t>キ</t>
    </rPh>
    <phoneticPr fontId="2"/>
  </si>
  <si>
    <t>スドウ</t>
    <phoneticPr fontId="2"/>
  </si>
  <si>
    <t>ユズキ</t>
    <phoneticPr fontId="2"/>
  </si>
  <si>
    <t>八幡小学校</t>
    <rPh sb="0" eb="2">
      <t>ヤワタ</t>
    </rPh>
    <rPh sb="2" eb="5">
      <t>ショウガッコウ</t>
    </rPh>
    <phoneticPr fontId="2"/>
  </si>
  <si>
    <t>心晴</t>
    <rPh sb="0" eb="2">
      <t>コハル</t>
    </rPh>
    <phoneticPr fontId="2"/>
  </si>
  <si>
    <t>長浦小学校</t>
    <rPh sb="0" eb="2">
      <t>ナガウラ</t>
    </rPh>
    <rPh sb="2" eb="5">
      <t>ショウガッコウ</t>
    </rPh>
    <phoneticPr fontId="2"/>
  </si>
  <si>
    <t>武内</t>
    <rPh sb="0" eb="2">
      <t>タケウチ</t>
    </rPh>
    <phoneticPr fontId="2"/>
  </si>
  <si>
    <t>優花</t>
    <rPh sb="0" eb="2">
      <t>ユウカ</t>
    </rPh>
    <phoneticPr fontId="2"/>
  </si>
  <si>
    <t>タケウチ</t>
    <phoneticPr fontId="2"/>
  </si>
  <si>
    <t>ユウカ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</si>
</sst>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453125" style="1" customWidth="1"/>
    <col min="7" max="15" width="6.08984375" style="1" customWidth="1"/>
    <col min="16" max="45" width="1.54296875" customWidth="1"/>
    <col min="46" max="46" width="5.81640625" style="1" customWidth="1"/>
    <col min="47" max="47" width="20.08984375" style="1" customWidth="1"/>
    <col min="48" max="48" width="9.1796875" style="1" bestFit="1" customWidth="1"/>
    <col min="49" max="49" width="12" style="1" customWidth="1"/>
    <col min="50" max="50" width="12.08984375" style="1" customWidth="1"/>
    <col min="51" max="51" width="11.453125" style="1" bestFit="1" customWidth="1"/>
    <col min="52" max="52" width="6.54296875" style="1" customWidth="1"/>
    <col min="53" max="16384" width="9" style="1"/>
  </cols>
  <sheetData>
    <row r="1" spans="1:51" ht="31.5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5" customHeight="1">
      <c r="A2" s="206" t="s">
        <v>189</v>
      </c>
      <c r="B2" s="207"/>
      <c r="C2" s="208" t="s">
        <v>201</v>
      </c>
      <c r="D2" s="209"/>
      <c r="E2" s="209"/>
      <c r="F2" s="209"/>
      <c r="G2" s="209"/>
      <c r="H2" s="209"/>
      <c r="I2" s="210"/>
      <c r="J2" s="77" t="s">
        <v>187</v>
      </c>
      <c r="K2" s="78"/>
      <c r="L2" s="78"/>
      <c r="M2" s="78"/>
      <c r="N2" s="78"/>
      <c r="O2" s="79"/>
      <c r="P2" s="77" t="s">
        <v>165</v>
      </c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205" t="s">
        <v>169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1" t="s">
        <v>190</v>
      </c>
      <c r="B3" s="212"/>
      <c r="C3" s="213" t="s">
        <v>200</v>
      </c>
      <c r="D3" s="214"/>
      <c r="E3" s="214"/>
      <c r="F3" s="214"/>
      <c r="G3" s="214"/>
      <c r="H3" s="214"/>
      <c r="I3" s="215"/>
      <c r="J3" s="74" t="s">
        <v>159</v>
      </c>
      <c r="K3" s="75"/>
      <c r="L3" s="75"/>
      <c r="M3" s="75"/>
      <c r="N3" s="75"/>
      <c r="O3" s="76"/>
      <c r="P3" s="203" t="s">
        <v>202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5" t="s">
        <v>182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94" t="s">
        <v>191</v>
      </c>
      <c r="B4" s="95"/>
      <c r="C4" s="84">
        <v>432792959</v>
      </c>
      <c r="D4" s="85"/>
      <c r="E4" s="85"/>
      <c r="F4" s="85"/>
      <c r="G4" s="85"/>
      <c r="H4" s="85"/>
      <c r="I4" s="86"/>
      <c r="J4" s="105" t="s">
        <v>185</v>
      </c>
      <c r="K4" s="106"/>
      <c r="L4" s="106"/>
      <c r="M4" s="106"/>
      <c r="N4" s="106"/>
      <c r="O4" s="107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6" t="s">
        <v>184</v>
      </c>
      <c r="B5" s="97"/>
      <c r="C5" s="87"/>
      <c r="D5" s="88"/>
      <c r="E5" s="88"/>
      <c r="F5" s="88"/>
      <c r="G5" s="88"/>
      <c r="H5" s="88"/>
      <c r="I5" s="89"/>
      <c r="J5" s="141">
        <v>23014</v>
      </c>
      <c r="K5" s="141"/>
      <c r="L5" s="141"/>
      <c r="M5" s="141"/>
      <c r="N5" s="141"/>
      <c r="O5" s="141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91"/>
      <c r="C6" s="222" t="s">
        <v>175</v>
      </c>
      <c r="D6" s="223"/>
      <c r="E6" s="197" t="s">
        <v>176</v>
      </c>
      <c r="F6" s="198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164</v>
      </c>
      <c r="AL6" s="202"/>
      <c r="AM6" s="202"/>
      <c r="AN6" s="202"/>
      <c r="AO6" s="202"/>
      <c r="AP6" s="202"/>
      <c r="AQ6" s="202"/>
      <c r="AR6" s="202"/>
      <c r="AS6" s="202"/>
      <c r="AT6" s="50" t="s">
        <v>192</v>
      </c>
    </row>
    <row r="7" spans="1:51" ht="13.5" customHeight="1">
      <c r="A7" s="90"/>
      <c r="B7" s="91"/>
      <c r="C7" s="127" t="s">
        <v>207</v>
      </c>
      <c r="D7" s="128"/>
      <c r="E7" s="103" t="s">
        <v>208</v>
      </c>
      <c r="F7" s="104"/>
      <c r="G7" s="83">
        <v>503955109</v>
      </c>
      <c r="H7" s="83"/>
      <c r="I7" s="83"/>
      <c r="J7" s="83">
        <v>18471</v>
      </c>
      <c r="K7" s="83"/>
      <c r="L7" s="83"/>
      <c r="M7" s="83">
        <v>910021761</v>
      </c>
      <c r="N7" s="83"/>
      <c r="O7" s="83"/>
      <c r="P7" s="80" t="s">
        <v>72</v>
      </c>
      <c r="Q7" s="81"/>
      <c r="R7" s="101" t="s">
        <v>209</v>
      </c>
      <c r="S7" s="101"/>
      <c r="T7" s="101"/>
      <c r="U7" s="101"/>
      <c r="V7" s="14" t="s">
        <v>73</v>
      </c>
      <c r="W7" s="98" t="s">
        <v>210</v>
      </c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15" t="s">
        <v>74</v>
      </c>
      <c r="AL7" s="142" t="s">
        <v>212</v>
      </c>
      <c r="AM7" s="142"/>
      <c r="AN7" s="142"/>
      <c r="AO7" s="142"/>
      <c r="AP7" s="142"/>
      <c r="AQ7" s="142"/>
      <c r="AR7" s="142"/>
      <c r="AS7" s="51" t="s">
        <v>75</v>
      </c>
      <c r="AT7" s="250">
        <v>51</v>
      </c>
    </row>
    <row r="8" spans="1:51" ht="18" customHeight="1">
      <c r="A8" s="90"/>
      <c r="B8" s="91"/>
      <c r="C8" s="130" t="s">
        <v>205</v>
      </c>
      <c r="D8" s="131"/>
      <c r="E8" s="132" t="s">
        <v>206</v>
      </c>
      <c r="F8" s="133"/>
      <c r="G8" s="83"/>
      <c r="H8" s="83"/>
      <c r="I8" s="83"/>
      <c r="J8" s="83"/>
      <c r="K8" s="83"/>
      <c r="L8" s="83"/>
      <c r="M8" s="83"/>
      <c r="N8" s="83"/>
      <c r="O8" s="83"/>
      <c r="P8" s="143" t="s">
        <v>211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213</v>
      </c>
      <c r="AL8" s="146"/>
      <c r="AM8" s="146"/>
      <c r="AN8" s="146"/>
      <c r="AO8" s="17" t="s">
        <v>76</v>
      </c>
      <c r="AP8" s="147" t="s">
        <v>214</v>
      </c>
      <c r="AQ8" s="146"/>
      <c r="AR8" s="146"/>
      <c r="AS8" s="148"/>
      <c r="AT8" s="250"/>
    </row>
    <row r="9" spans="1:51" ht="14.5" customHeight="1">
      <c r="A9" s="90" t="s">
        <v>150</v>
      </c>
      <c r="B9" s="91"/>
      <c r="C9" s="127" t="s">
        <v>218</v>
      </c>
      <c r="D9" s="128"/>
      <c r="E9" s="103" t="s">
        <v>255</v>
      </c>
      <c r="F9" s="104"/>
      <c r="G9" s="83">
        <v>507157408</v>
      </c>
      <c r="H9" s="83"/>
      <c r="I9" s="83"/>
      <c r="J9" s="83"/>
      <c r="K9" s="83"/>
      <c r="L9" s="83"/>
      <c r="M9" s="83"/>
      <c r="N9" s="83"/>
      <c r="O9" s="83"/>
      <c r="P9" s="80" t="s">
        <v>72</v>
      </c>
      <c r="Q9" s="81"/>
      <c r="R9" s="101" t="s">
        <v>209</v>
      </c>
      <c r="S9" s="101"/>
      <c r="T9" s="101"/>
      <c r="U9" s="101"/>
      <c r="V9" s="14" t="s">
        <v>73</v>
      </c>
      <c r="W9" s="98" t="s">
        <v>239</v>
      </c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2"/>
      <c r="AK9" s="15" t="s">
        <v>193</v>
      </c>
      <c r="AL9" s="142" t="s">
        <v>220</v>
      </c>
      <c r="AM9" s="142"/>
      <c r="AN9" s="142"/>
      <c r="AO9" s="142"/>
      <c r="AP9" s="142"/>
      <c r="AQ9" s="142"/>
      <c r="AR9" s="142"/>
      <c r="AS9" s="51" t="s">
        <v>194</v>
      </c>
      <c r="AT9" s="251">
        <v>53</v>
      </c>
    </row>
    <row r="10" spans="1:51" ht="18" customHeight="1">
      <c r="A10" s="90"/>
      <c r="B10" s="91"/>
      <c r="C10" s="130" t="s">
        <v>251</v>
      </c>
      <c r="D10" s="131"/>
      <c r="E10" s="132" t="s">
        <v>256</v>
      </c>
      <c r="F10" s="133"/>
      <c r="G10" s="83"/>
      <c r="H10" s="83"/>
      <c r="I10" s="83"/>
      <c r="J10" s="83"/>
      <c r="K10" s="83"/>
      <c r="L10" s="83"/>
      <c r="M10" s="83"/>
      <c r="N10" s="83"/>
      <c r="O10" s="83"/>
      <c r="P10" s="199" t="s">
        <v>240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200"/>
      <c r="AK10" s="145" t="s">
        <v>221</v>
      </c>
      <c r="AL10" s="146"/>
      <c r="AM10" s="146"/>
      <c r="AN10" s="146"/>
      <c r="AO10" s="17" t="s">
        <v>195</v>
      </c>
      <c r="AP10" s="147" t="s">
        <v>222</v>
      </c>
      <c r="AQ10" s="146"/>
      <c r="AR10" s="146"/>
      <c r="AS10" s="148"/>
      <c r="AT10" s="251"/>
    </row>
    <row r="11" spans="1:51" ht="14.5" customHeight="1">
      <c r="A11" s="90" t="s">
        <v>151</v>
      </c>
      <c r="B11" s="91"/>
      <c r="C11" s="127" t="s">
        <v>216</v>
      </c>
      <c r="D11" s="128"/>
      <c r="E11" s="103" t="s">
        <v>217</v>
      </c>
      <c r="F11" s="104"/>
      <c r="G11" s="83">
        <v>518105495</v>
      </c>
      <c r="H11" s="83"/>
      <c r="I11" s="83"/>
      <c r="J11" s="83"/>
      <c r="K11" s="83"/>
      <c r="L11" s="83"/>
      <c r="M11" s="83"/>
      <c r="N11" s="83"/>
      <c r="O11" s="83"/>
      <c r="P11" s="80" t="s">
        <v>72</v>
      </c>
      <c r="Q11" s="81"/>
      <c r="R11" s="100" t="s">
        <v>209</v>
      </c>
      <c r="S11" s="101"/>
      <c r="T11" s="101"/>
      <c r="U11" s="101"/>
      <c r="V11" s="14" t="s">
        <v>73</v>
      </c>
      <c r="W11" s="98" t="s">
        <v>257</v>
      </c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2"/>
      <c r="AK11" s="15" t="s">
        <v>193</v>
      </c>
      <c r="AL11" s="259" t="s">
        <v>220</v>
      </c>
      <c r="AM11" s="142"/>
      <c r="AN11" s="142"/>
      <c r="AO11" s="142"/>
      <c r="AP11" s="142"/>
      <c r="AQ11" s="142"/>
      <c r="AR11" s="142"/>
      <c r="AS11" s="51" t="s">
        <v>194</v>
      </c>
      <c r="AT11" s="251">
        <v>43</v>
      </c>
    </row>
    <row r="12" spans="1:51" ht="18" customHeight="1">
      <c r="A12" s="90"/>
      <c r="B12" s="91"/>
      <c r="C12" s="130" t="s">
        <v>215</v>
      </c>
      <c r="D12" s="131"/>
      <c r="E12" s="132" t="s">
        <v>238</v>
      </c>
      <c r="F12" s="133"/>
      <c r="G12" s="83"/>
      <c r="H12" s="83"/>
      <c r="I12" s="83"/>
      <c r="J12" s="83"/>
      <c r="K12" s="83"/>
      <c r="L12" s="83"/>
      <c r="M12" s="83"/>
      <c r="N12" s="83"/>
      <c r="O12" s="83"/>
      <c r="P12" s="199" t="s">
        <v>258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200"/>
      <c r="AK12" s="145" t="s">
        <v>221</v>
      </c>
      <c r="AL12" s="146"/>
      <c r="AM12" s="146"/>
      <c r="AN12" s="146"/>
      <c r="AO12" s="17" t="s">
        <v>195</v>
      </c>
      <c r="AP12" s="147" t="s">
        <v>222</v>
      </c>
      <c r="AQ12" s="146"/>
      <c r="AR12" s="146"/>
      <c r="AS12" s="148"/>
      <c r="AT12" s="251"/>
    </row>
    <row r="13" spans="1:51" ht="15" customHeight="1">
      <c r="A13" s="90" t="s">
        <v>152</v>
      </c>
      <c r="B13" s="91"/>
      <c r="C13" s="127" t="s">
        <v>207</v>
      </c>
      <c r="D13" s="128"/>
      <c r="E13" s="103" t="s">
        <v>208</v>
      </c>
      <c r="F13" s="104"/>
      <c r="G13" s="129"/>
      <c r="H13" s="129"/>
      <c r="I13" s="129"/>
      <c r="J13" s="129"/>
      <c r="K13" s="129"/>
      <c r="L13" s="129"/>
      <c r="M13" s="129"/>
      <c r="N13" s="129"/>
      <c r="O13" s="129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2"/>
    </row>
    <row r="14" spans="1:51" ht="18" customHeight="1">
      <c r="A14" s="90"/>
      <c r="B14" s="91"/>
      <c r="C14" s="130" t="s">
        <v>205</v>
      </c>
      <c r="D14" s="131"/>
      <c r="E14" s="132" t="s">
        <v>206</v>
      </c>
      <c r="F14" s="133"/>
      <c r="G14" s="129"/>
      <c r="H14" s="129"/>
      <c r="I14" s="129"/>
      <c r="J14" s="129"/>
      <c r="K14" s="129"/>
      <c r="L14" s="129"/>
      <c r="M14" s="129"/>
      <c r="N14" s="129"/>
      <c r="O14" s="1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2"/>
    </row>
    <row r="15" spans="1:51" ht="15" customHeight="1">
      <c r="A15" s="140" t="s">
        <v>166</v>
      </c>
      <c r="B15" s="91"/>
      <c r="C15" s="127" t="s">
        <v>207</v>
      </c>
      <c r="D15" s="128"/>
      <c r="E15" s="103" t="s">
        <v>208</v>
      </c>
      <c r="F15" s="104"/>
      <c r="G15" s="129"/>
      <c r="H15" s="129"/>
      <c r="I15" s="129"/>
      <c r="J15" s="129"/>
      <c r="K15" s="129"/>
      <c r="L15" s="129"/>
      <c r="M15" s="129"/>
      <c r="N15" s="129"/>
      <c r="O15" s="129"/>
      <c r="P15" s="80" t="s">
        <v>72</v>
      </c>
      <c r="Q15" s="81"/>
      <c r="R15" s="149" t="s">
        <v>228</v>
      </c>
      <c r="S15" s="101"/>
      <c r="T15" s="101"/>
      <c r="U15" s="101"/>
      <c r="V15" s="14" t="s">
        <v>73</v>
      </c>
      <c r="W15" s="218" t="s">
        <v>229</v>
      </c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102"/>
      <c r="AK15" s="15" t="s">
        <v>193</v>
      </c>
      <c r="AL15" s="256" t="s">
        <v>230</v>
      </c>
      <c r="AM15" s="142"/>
      <c r="AN15" s="142"/>
      <c r="AO15" s="142"/>
      <c r="AP15" s="142"/>
      <c r="AQ15" s="142"/>
      <c r="AR15" s="142"/>
      <c r="AS15" s="51" t="s">
        <v>194</v>
      </c>
      <c r="AT15" s="251"/>
    </row>
    <row r="16" spans="1:51" ht="18" customHeight="1">
      <c r="A16" s="90"/>
      <c r="B16" s="91"/>
      <c r="C16" s="130" t="s">
        <v>205</v>
      </c>
      <c r="D16" s="131"/>
      <c r="E16" s="132" t="s">
        <v>206</v>
      </c>
      <c r="F16" s="133"/>
      <c r="G16" s="129"/>
      <c r="H16" s="129"/>
      <c r="I16" s="129"/>
      <c r="J16" s="129"/>
      <c r="K16" s="129"/>
      <c r="L16" s="129"/>
      <c r="M16" s="129"/>
      <c r="N16" s="129"/>
      <c r="O16" s="129"/>
      <c r="P16" s="143" t="s">
        <v>233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200"/>
      <c r="AK16" s="257" t="s">
        <v>231</v>
      </c>
      <c r="AL16" s="146"/>
      <c r="AM16" s="146"/>
      <c r="AN16" s="146"/>
      <c r="AO16" s="17" t="s">
        <v>195</v>
      </c>
      <c r="AP16" s="258" t="s">
        <v>232</v>
      </c>
      <c r="AQ16" s="146"/>
      <c r="AR16" s="146"/>
      <c r="AS16" s="148"/>
      <c r="AT16" s="251"/>
    </row>
    <row r="17" spans="1:46">
      <c r="A17" s="90" t="s">
        <v>6</v>
      </c>
      <c r="B17" s="91"/>
      <c r="C17" s="154" t="str">
        <f>IF(P16="","",P16)</f>
        <v>千葉県市原市姉崎1699-8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91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5" customHeight="1">
      <c r="A19" s="90" t="s">
        <v>7</v>
      </c>
      <c r="B19" s="91"/>
      <c r="C19" s="154" t="str">
        <f>IF(AL15="","",AL15&amp;"-"&amp;AK16&amp;"-"&amp;AP16)</f>
        <v>090-1102-3806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5" customHeight="1">
      <c r="A20" s="90"/>
      <c r="B20" s="91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5" customHeight="1">
      <c r="A21" s="90" t="s">
        <v>153</v>
      </c>
      <c r="B21" s="91"/>
      <c r="C21" s="68">
        <v>90</v>
      </c>
      <c r="D21" s="69"/>
      <c r="E21" s="69">
        <v>1102</v>
      </c>
      <c r="F21" s="69"/>
      <c r="G21" s="69">
        <v>3806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5" customHeight="1" thickBot="1">
      <c r="A22" s="92"/>
      <c r="B22" s="93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5" customHeight="1" thickBot="1">
      <c r="A23" s="138" t="s">
        <v>198</v>
      </c>
      <c r="B23" s="137" t="s">
        <v>154</v>
      </c>
      <c r="C23" s="159" t="s">
        <v>173</v>
      </c>
      <c r="D23" s="160"/>
      <c r="E23" s="161" t="s">
        <v>174</v>
      </c>
      <c r="F23" s="162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19" t="s">
        <v>167</v>
      </c>
      <c r="Q23" s="137"/>
      <c r="R23" s="137"/>
      <c r="S23" s="137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39"/>
      <c r="B24" s="91"/>
      <c r="C24" s="169" t="s">
        <v>171</v>
      </c>
      <c r="D24" s="170"/>
      <c r="E24" s="171" t="s">
        <v>172</v>
      </c>
      <c r="F24" s="172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21"/>
      <c r="U24" s="1"/>
      <c r="V24" s="1"/>
      <c r="W24" s="1"/>
      <c r="X24" s="1"/>
      <c r="Y24" s="150" t="s">
        <v>168</v>
      </c>
      <c r="Z24" s="151"/>
      <c r="AA24" s="151"/>
      <c r="AB24" s="151"/>
      <c r="AC24" s="151"/>
      <c r="AD24" s="151"/>
      <c r="AE24" s="151"/>
      <c r="AF24" s="151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3">
        <v>1</v>
      </c>
      <c r="B25" s="153" t="s">
        <v>223</v>
      </c>
      <c r="C25" s="127" t="s">
        <v>260</v>
      </c>
      <c r="D25" s="128"/>
      <c r="E25" s="103" t="s">
        <v>259</v>
      </c>
      <c r="F25" s="104"/>
      <c r="G25" s="114">
        <v>5</v>
      </c>
      <c r="H25" s="110"/>
      <c r="I25" s="108" t="s">
        <v>219</v>
      </c>
      <c r="J25" s="109"/>
      <c r="K25" s="109"/>
      <c r="L25" s="110"/>
      <c r="M25" s="114">
        <v>521893556</v>
      </c>
      <c r="N25" s="109"/>
      <c r="O25" s="110"/>
      <c r="P25" s="114">
        <v>140</v>
      </c>
      <c r="Q25" s="109"/>
      <c r="R25" s="109"/>
      <c r="S25" s="109"/>
      <c r="T25" s="115"/>
      <c r="U25" s="1"/>
      <c r="V25" s="1"/>
      <c r="W25" s="1"/>
      <c r="X25" s="1"/>
      <c r="Y25" s="117">
        <v>10</v>
      </c>
      <c r="Z25" s="118"/>
      <c r="AA25" s="118"/>
      <c r="AB25" s="118"/>
      <c r="AC25" s="118"/>
      <c r="AD25" s="118"/>
      <c r="AE25" s="118"/>
      <c r="AF25" s="118"/>
      <c r="AG25" s="1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4"/>
      <c r="B26" s="126"/>
      <c r="C26" s="130" t="s">
        <v>225</v>
      </c>
      <c r="D26" s="131"/>
      <c r="E26" s="132" t="s">
        <v>226</v>
      </c>
      <c r="F26" s="133"/>
      <c r="G26" s="111"/>
      <c r="H26" s="113"/>
      <c r="I26" s="111"/>
      <c r="J26" s="112"/>
      <c r="K26" s="112"/>
      <c r="L26" s="113"/>
      <c r="M26" s="111"/>
      <c r="N26" s="112"/>
      <c r="O26" s="113"/>
      <c r="P26" s="111"/>
      <c r="Q26" s="112"/>
      <c r="R26" s="112"/>
      <c r="S26" s="112"/>
      <c r="T26" s="116"/>
      <c r="U26" s="1"/>
      <c r="V26" s="1"/>
      <c r="W26" s="1"/>
      <c r="X26" s="1"/>
      <c r="Y26" s="120"/>
      <c r="Z26" s="121"/>
      <c r="AA26" s="121"/>
      <c r="AB26" s="121"/>
      <c r="AC26" s="121"/>
      <c r="AD26" s="121"/>
      <c r="AE26" s="121"/>
      <c r="AF26" s="121"/>
      <c r="AG26" s="1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3">
        <v>2</v>
      </c>
      <c r="B27" s="125">
        <v>2</v>
      </c>
      <c r="C27" s="127" t="s">
        <v>249</v>
      </c>
      <c r="D27" s="128"/>
      <c r="E27" s="103" t="s">
        <v>250</v>
      </c>
      <c r="F27" s="104"/>
      <c r="G27" s="114">
        <v>5</v>
      </c>
      <c r="H27" s="110"/>
      <c r="I27" s="108" t="s">
        <v>241</v>
      </c>
      <c r="J27" s="109"/>
      <c r="K27" s="109"/>
      <c r="L27" s="110"/>
      <c r="M27" s="114">
        <v>522696866</v>
      </c>
      <c r="N27" s="109"/>
      <c r="O27" s="110"/>
      <c r="P27" s="114">
        <v>141</v>
      </c>
      <c r="Q27" s="109"/>
      <c r="R27" s="109"/>
      <c r="S27" s="109"/>
      <c r="T27" s="11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4"/>
      <c r="B28" s="126"/>
      <c r="C28" s="130" t="s">
        <v>247</v>
      </c>
      <c r="D28" s="131"/>
      <c r="E28" s="132" t="s">
        <v>248</v>
      </c>
      <c r="F28" s="133"/>
      <c r="G28" s="111"/>
      <c r="H28" s="113"/>
      <c r="I28" s="111"/>
      <c r="J28" s="112"/>
      <c r="K28" s="112"/>
      <c r="L28" s="113"/>
      <c r="M28" s="111"/>
      <c r="N28" s="112"/>
      <c r="O28" s="113"/>
      <c r="P28" s="111"/>
      <c r="Q28" s="112"/>
      <c r="R28" s="112"/>
      <c r="S28" s="112"/>
      <c r="T28" s="11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3">
        <v>3</v>
      </c>
      <c r="B29" s="125">
        <v>3</v>
      </c>
      <c r="C29" s="127" t="s">
        <v>234</v>
      </c>
      <c r="D29" s="128"/>
      <c r="E29" s="103" t="s">
        <v>235</v>
      </c>
      <c r="F29" s="104"/>
      <c r="G29" s="114">
        <v>5</v>
      </c>
      <c r="H29" s="110"/>
      <c r="I29" s="108" t="s">
        <v>241</v>
      </c>
      <c r="J29" s="109"/>
      <c r="K29" s="109"/>
      <c r="L29" s="110"/>
      <c r="M29" s="114">
        <v>521995069</v>
      </c>
      <c r="N29" s="109"/>
      <c r="O29" s="110"/>
      <c r="P29" s="114">
        <v>152</v>
      </c>
      <c r="Q29" s="109"/>
      <c r="R29" s="109"/>
      <c r="S29" s="109"/>
      <c r="T29" s="11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4"/>
      <c r="B30" s="126"/>
      <c r="C30" s="130" t="s">
        <v>236</v>
      </c>
      <c r="D30" s="131"/>
      <c r="E30" s="132" t="s">
        <v>237</v>
      </c>
      <c r="F30" s="133"/>
      <c r="G30" s="111"/>
      <c r="H30" s="113"/>
      <c r="I30" s="111"/>
      <c r="J30" s="112"/>
      <c r="K30" s="112"/>
      <c r="L30" s="113"/>
      <c r="M30" s="111"/>
      <c r="N30" s="112"/>
      <c r="O30" s="113"/>
      <c r="P30" s="111"/>
      <c r="Q30" s="112"/>
      <c r="R30" s="112"/>
      <c r="S30" s="112"/>
      <c r="T30" s="11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3">
        <v>4</v>
      </c>
      <c r="B31" s="125">
        <v>4</v>
      </c>
      <c r="C31" s="127" t="s">
        <v>244</v>
      </c>
      <c r="D31" s="128"/>
      <c r="E31" s="103" t="s">
        <v>245</v>
      </c>
      <c r="F31" s="104"/>
      <c r="G31" s="114">
        <v>5</v>
      </c>
      <c r="H31" s="110"/>
      <c r="I31" s="108" t="s">
        <v>246</v>
      </c>
      <c r="J31" s="109"/>
      <c r="K31" s="109"/>
      <c r="L31" s="110"/>
      <c r="M31" s="114">
        <v>522696859</v>
      </c>
      <c r="N31" s="109"/>
      <c r="O31" s="110"/>
      <c r="P31" s="114">
        <v>154</v>
      </c>
      <c r="Q31" s="109"/>
      <c r="R31" s="109"/>
      <c r="S31" s="109"/>
      <c r="T31" s="11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4"/>
      <c r="B32" s="126"/>
      <c r="C32" s="130" t="s">
        <v>243</v>
      </c>
      <c r="D32" s="131"/>
      <c r="E32" s="132" t="s">
        <v>242</v>
      </c>
      <c r="F32" s="133"/>
      <c r="G32" s="111"/>
      <c r="H32" s="113"/>
      <c r="I32" s="111"/>
      <c r="J32" s="112"/>
      <c r="K32" s="112"/>
      <c r="L32" s="113"/>
      <c r="M32" s="111"/>
      <c r="N32" s="112"/>
      <c r="O32" s="113"/>
      <c r="P32" s="111"/>
      <c r="Q32" s="112"/>
      <c r="R32" s="112"/>
      <c r="S32" s="112"/>
      <c r="T32" s="116"/>
      <c r="U32" s="1"/>
      <c r="V32" s="1"/>
      <c r="W32" s="1"/>
      <c r="X32" s="1"/>
      <c r="Y32" s="150" t="s">
        <v>197</v>
      </c>
      <c r="Z32" s="151"/>
      <c r="AA32" s="151"/>
      <c r="AB32" s="151"/>
      <c r="AC32" s="151"/>
      <c r="AD32" s="151"/>
      <c r="AE32" s="151"/>
      <c r="AF32" s="151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3">
        <v>5</v>
      </c>
      <c r="B33" s="125">
        <v>5</v>
      </c>
      <c r="C33" s="127" t="s">
        <v>253</v>
      </c>
      <c r="D33" s="128"/>
      <c r="E33" s="103" t="s">
        <v>254</v>
      </c>
      <c r="F33" s="104"/>
      <c r="G33" s="114">
        <v>4</v>
      </c>
      <c r="H33" s="110"/>
      <c r="I33" s="108" t="s">
        <v>227</v>
      </c>
      <c r="J33" s="109"/>
      <c r="K33" s="109"/>
      <c r="L33" s="110"/>
      <c r="M33" s="114">
        <v>522868652</v>
      </c>
      <c r="N33" s="109"/>
      <c r="O33" s="110"/>
      <c r="P33" s="114">
        <v>131</v>
      </c>
      <c r="Q33" s="109"/>
      <c r="R33" s="109"/>
      <c r="S33" s="109"/>
      <c r="T33" s="115"/>
      <c r="U33" s="1"/>
      <c r="V33" s="1"/>
      <c r="W33" s="1"/>
      <c r="X33" s="1"/>
      <c r="Y33" s="216">
        <v>1</v>
      </c>
      <c r="Z33" s="109"/>
      <c r="AA33" s="109"/>
      <c r="AB33" s="109"/>
      <c r="AC33" s="109"/>
      <c r="AD33" s="109"/>
      <c r="AE33" s="109"/>
      <c r="AF33" s="109"/>
      <c r="AG33" s="1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4"/>
      <c r="B34" s="126"/>
      <c r="C34" s="130" t="s">
        <v>252</v>
      </c>
      <c r="D34" s="131"/>
      <c r="E34" s="132" t="s">
        <v>274</v>
      </c>
      <c r="F34" s="133"/>
      <c r="G34" s="111"/>
      <c r="H34" s="113"/>
      <c r="I34" s="111"/>
      <c r="J34" s="112"/>
      <c r="K34" s="112"/>
      <c r="L34" s="113"/>
      <c r="M34" s="111"/>
      <c r="N34" s="112"/>
      <c r="O34" s="113"/>
      <c r="P34" s="111"/>
      <c r="Q34" s="112"/>
      <c r="R34" s="112"/>
      <c r="S34" s="112"/>
      <c r="T34" s="116"/>
      <c r="U34" s="1"/>
      <c r="V34" s="1"/>
      <c r="W34" s="1"/>
      <c r="X34" s="1"/>
      <c r="Y34" s="217"/>
      <c r="Z34" s="136"/>
      <c r="AA34" s="136"/>
      <c r="AB34" s="136"/>
      <c r="AC34" s="136"/>
      <c r="AD34" s="136"/>
      <c r="AE34" s="136"/>
      <c r="AF34" s="136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3">
        <v>6</v>
      </c>
      <c r="B35" s="125">
        <v>6</v>
      </c>
      <c r="C35" s="127" t="s">
        <v>262</v>
      </c>
      <c r="D35" s="128"/>
      <c r="E35" s="103" t="s">
        <v>264</v>
      </c>
      <c r="F35" s="104"/>
      <c r="G35" s="114">
        <v>4</v>
      </c>
      <c r="H35" s="110"/>
      <c r="I35" s="108" t="s">
        <v>227</v>
      </c>
      <c r="J35" s="109"/>
      <c r="K35" s="109"/>
      <c r="L35" s="110"/>
      <c r="M35" s="114">
        <v>523990963</v>
      </c>
      <c r="N35" s="109"/>
      <c r="O35" s="110"/>
      <c r="P35" s="114">
        <v>138</v>
      </c>
      <c r="Q35" s="109"/>
      <c r="R35" s="109"/>
      <c r="S35" s="109"/>
      <c r="T35" s="11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4"/>
      <c r="B36" s="126"/>
      <c r="C36" s="155" t="s">
        <v>261</v>
      </c>
      <c r="D36" s="156"/>
      <c r="E36" s="157" t="s">
        <v>263</v>
      </c>
      <c r="F36" s="158"/>
      <c r="G36" s="134"/>
      <c r="H36" s="135"/>
      <c r="I36" s="134"/>
      <c r="J36" s="136"/>
      <c r="K36" s="136"/>
      <c r="L36" s="135"/>
      <c r="M36" s="134"/>
      <c r="N36" s="136"/>
      <c r="O36" s="135"/>
      <c r="P36" s="134"/>
      <c r="Q36" s="136"/>
      <c r="R36" s="136"/>
      <c r="S36" s="136"/>
      <c r="T36" s="17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3">
        <v>7</v>
      </c>
      <c r="B37" s="125">
        <v>7</v>
      </c>
      <c r="C37" s="127" t="s">
        <v>266</v>
      </c>
      <c r="D37" s="128"/>
      <c r="E37" s="103" t="s">
        <v>268</v>
      </c>
      <c r="F37" s="104"/>
      <c r="G37" s="114">
        <v>1</v>
      </c>
      <c r="H37" s="110"/>
      <c r="I37" s="108" t="s">
        <v>273</v>
      </c>
      <c r="J37" s="109"/>
      <c r="K37" s="109"/>
      <c r="L37" s="110"/>
      <c r="M37" s="114">
        <v>523338291</v>
      </c>
      <c r="N37" s="109"/>
      <c r="O37" s="110"/>
      <c r="P37" s="114">
        <v>125</v>
      </c>
      <c r="Q37" s="109"/>
      <c r="R37" s="109"/>
      <c r="S37" s="109"/>
      <c r="T37" s="11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4"/>
      <c r="B38" s="126"/>
      <c r="C38" s="130" t="s">
        <v>265</v>
      </c>
      <c r="D38" s="131"/>
      <c r="E38" s="132" t="s">
        <v>267</v>
      </c>
      <c r="F38" s="133"/>
      <c r="G38" s="111"/>
      <c r="H38" s="113"/>
      <c r="I38" s="111"/>
      <c r="J38" s="112"/>
      <c r="K38" s="112"/>
      <c r="L38" s="113"/>
      <c r="M38" s="111"/>
      <c r="N38" s="112"/>
      <c r="O38" s="113"/>
      <c r="P38" s="111"/>
      <c r="Q38" s="112"/>
      <c r="R38" s="112"/>
      <c r="S38" s="112"/>
      <c r="T38" s="11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3">
        <v>8</v>
      </c>
      <c r="B39" s="125">
        <v>8</v>
      </c>
      <c r="C39" s="127" t="s">
        <v>271</v>
      </c>
      <c r="D39" s="128"/>
      <c r="E39" s="103" t="s">
        <v>272</v>
      </c>
      <c r="F39" s="104"/>
      <c r="G39" s="114">
        <v>1</v>
      </c>
      <c r="H39" s="110"/>
      <c r="I39" s="108" t="s">
        <v>275</v>
      </c>
      <c r="J39" s="109"/>
      <c r="K39" s="109"/>
      <c r="L39" s="110"/>
      <c r="M39" s="114">
        <v>523338307</v>
      </c>
      <c r="N39" s="109"/>
      <c r="O39" s="110"/>
      <c r="P39" s="114">
        <v>120</v>
      </c>
      <c r="Q39" s="109"/>
      <c r="R39" s="109"/>
      <c r="S39" s="109"/>
      <c r="T39" s="11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4"/>
      <c r="B40" s="126"/>
      <c r="C40" s="130" t="s">
        <v>269</v>
      </c>
      <c r="D40" s="131"/>
      <c r="E40" s="132" t="s">
        <v>270</v>
      </c>
      <c r="F40" s="133"/>
      <c r="G40" s="111"/>
      <c r="H40" s="113"/>
      <c r="I40" s="111"/>
      <c r="J40" s="112"/>
      <c r="K40" s="112"/>
      <c r="L40" s="113"/>
      <c r="M40" s="111"/>
      <c r="N40" s="112"/>
      <c r="O40" s="113"/>
      <c r="P40" s="111"/>
      <c r="Q40" s="112"/>
      <c r="R40" s="112"/>
      <c r="S40" s="112"/>
      <c r="T40" s="11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3">
        <v>9</v>
      </c>
      <c r="B41" s="125">
        <v>9</v>
      </c>
      <c r="C41" s="127" t="s">
        <v>278</v>
      </c>
      <c r="D41" s="128"/>
      <c r="E41" s="103" t="s">
        <v>279</v>
      </c>
      <c r="F41" s="104"/>
      <c r="G41" s="114">
        <v>5</v>
      </c>
      <c r="H41" s="110"/>
      <c r="I41" s="108" t="s">
        <v>227</v>
      </c>
      <c r="J41" s="109"/>
      <c r="K41" s="109"/>
      <c r="L41" s="110"/>
      <c r="M41" s="114">
        <v>521893563</v>
      </c>
      <c r="N41" s="109"/>
      <c r="O41" s="110"/>
      <c r="P41" s="114">
        <v>145</v>
      </c>
      <c r="Q41" s="109"/>
      <c r="R41" s="109"/>
      <c r="S41" s="109"/>
      <c r="T41" s="11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4"/>
      <c r="B42" s="126"/>
      <c r="C42" s="130" t="s">
        <v>276</v>
      </c>
      <c r="D42" s="131"/>
      <c r="E42" s="132" t="s">
        <v>277</v>
      </c>
      <c r="F42" s="133"/>
      <c r="G42" s="111"/>
      <c r="H42" s="113"/>
      <c r="I42" s="111"/>
      <c r="J42" s="112"/>
      <c r="K42" s="112"/>
      <c r="L42" s="113"/>
      <c r="M42" s="111"/>
      <c r="N42" s="112"/>
      <c r="O42" s="113"/>
      <c r="P42" s="111"/>
      <c r="Q42" s="112"/>
      <c r="R42" s="112"/>
      <c r="S42" s="112"/>
      <c r="T42" s="11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3">
        <v>10</v>
      </c>
      <c r="B43" s="125">
        <v>10</v>
      </c>
      <c r="C43" s="127"/>
      <c r="D43" s="128"/>
      <c r="E43" s="103"/>
      <c r="F43" s="104"/>
      <c r="G43" s="114"/>
      <c r="H43" s="110"/>
      <c r="I43" s="108"/>
      <c r="J43" s="109"/>
      <c r="K43" s="109"/>
      <c r="L43" s="110"/>
      <c r="M43" s="114"/>
      <c r="N43" s="109"/>
      <c r="O43" s="110"/>
      <c r="P43" s="114"/>
      <c r="Q43" s="109"/>
      <c r="R43" s="109"/>
      <c r="S43" s="109"/>
      <c r="T43" s="11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4"/>
      <c r="B44" s="126"/>
      <c r="C44" s="130"/>
      <c r="D44" s="131"/>
      <c r="E44" s="132"/>
      <c r="F44" s="133"/>
      <c r="G44" s="111"/>
      <c r="H44" s="113"/>
      <c r="I44" s="111"/>
      <c r="J44" s="112"/>
      <c r="K44" s="112"/>
      <c r="L44" s="113"/>
      <c r="M44" s="111"/>
      <c r="N44" s="112"/>
      <c r="O44" s="113"/>
      <c r="P44" s="111"/>
      <c r="Q44" s="112"/>
      <c r="R44" s="112"/>
      <c r="S44" s="112"/>
      <c r="T44" s="11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3">
        <v>11</v>
      </c>
      <c r="B45" s="125">
        <v>11</v>
      </c>
      <c r="C45" s="127"/>
      <c r="D45" s="128"/>
      <c r="E45" s="103"/>
      <c r="F45" s="104"/>
      <c r="G45" s="114"/>
      <c r="H45" s="110"/>
      <c r="I45" s="108"/>
      <c r="J45" s="109"/>
      <c r="K45" s="109"/>
      <c r="L45" s="110"/>
      <c r="M45" s="114"/>
      <c r="N45" s="109"/>
      <c r="O45" s="110"/>
      <c r="P45" s="114"/>
      <c r="Q45" s="109"/>
      <c r="R45" s="109"/>
      <c r="S45" s="109"/>
      <c r="T45" s="11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4"/>
      <c r="B46" s="126"/>
      <c r="C46" s="130"/>
      <c r="D46" s="131"/>
      <c r="E46" s="132"/>
      <c r="F46" s="133"/>
      <c r="G46" s="111"/>
      <c r="H46" s="113"/>
      <c r="I46" s="111"/>
      <c r="J46" s="112"/>
      <c r="K46" s="112"/>
      <c r="L46" s="113"/>
      <c r="M46" s="111"/>
      <c r="N46" s="112"/>
      <c r="O46" s="113"/>
      <c r="P46" s="111"/>
      <c r="Q46" s="112"/>
      <c r="R46" s="112"/>
      <c r="S46" s="112"/>
      <c r="T46" s="11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3">
        <v>12</v>
      </c>
      <c r="B47" s="125">
        <v>12</v>
      </c>
      <c r="C47" s="127"/>
      <c r="D47" s="128"/>
      <c r="E47" s="103"/>
      <c r="F47" s="104"/>
      <c r="G47" s="114"/>
      <c r="H47" s="110"/>
      <c r="I47" s="108"/>
      <c r="J47" s="109"/>
      <c r="K47" s="109"/>
      <c r="L47" s="110"/>
      <c r="M47" s="114"/>
      <c r="N47" s="109"/>
      <c r="O47" s="110"/>
      <c r="P47" s="114"/>
      <c r="Q47" s="109"/>
      <c r="R47" s="109"/>
      <c r="S47" s="109"/>
      <c r="T47" s="11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73"/>
      <c r="B48" s="174"/>
      <c r="C48" s="155"/>
      <c r="D48" s="156"/>
      <c r="E48" s="157"/>
      <c r="F48" s="158"/>
      <c r="G48" s="134"/>
      <c r="H48" s="135"/>
      <c r="I48" s="134"/>
      <c r="J48" s="136"/>
      <c r="K48" s="136"/>
      <c r="L48" s="135"/>
      <c r="M48" s="134"/>
      <c r="N48" s="136"/>
      <c r="O48" s="135"/>
      <c r="P48" s="134"/>
      <c r="Q48" s="136"/>
      <c r="R48" s="136"/>
      <c r="S48" s="13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0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0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44" t="s">
        <v>224</v>
      </c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2"/>
      <c r="B52" s="246"/>
      <c r="C52" s="247"/>
      <c r="D52" s="248"/>
      <c r="E52" s="248"/>
      <c r="F52" s="249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6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7" yWindow="70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4.5"/>
  <cols>
    <col min="1" max="2" width="6.08984375" style="1" customWidth="1"/>
    <col min="3" max="6" width="7.453125" style="1" customWidth="1"/>
    <col min="7" max="15" width="6.08984375" style="1" customWidth="1"/>
    <col min="16" max="22" width="6.54296875" style="1" customWidth="1"/>
    <col min="23" max="16384" width="9" style="1"/>
  </cols>
  <sheetData>
    <row r="1" spans="1:15" ht="26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5" customHeight="1">
      <c r="A9" s="260" t="s">
        <v>2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5" customHeight="1">
      <c r="A11" s="260" t="s">
        <v>3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馬場　未來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青葉台小学校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521893556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松永　遼花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有秋西小学校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522696866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西宮　愛華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千種小学校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522696859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三木　心晴</v>
      </c>
      <c r="D33" s="273"/>
      <c r="E33" s="273"/>
      <c r="F33" s="273"/>
      <c r="G33" s="260">
        <f>IF(入力!G33="","",入力!G33)</f>
        <v>4</v>
      </c>
      <c r="H33" s="260" t="str">
        <f>IF(入力!H33="","",入力!H33)</f>
        <v/>
      </c>
      <c r="I33" s="260" t="str">
        <f>IF(入力!I33="","",入力!I33)</f>
        <v>国分寺台西小学校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522868652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堀内　華楓</v>
      </c>
      <c r="D35" s="273"/>
      <c r="E35" s="273"/>
      <c r="F35" s="273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523990963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麻生　鈴夏</v>
      </c>
      <c r="D37" s="273"/>
      <c r="E37" s="273"/>
      <c r="F37" s="273"/>
      <c r="G37" s="260">
        <f>IF(入力!G37="","",入力!G37)</f>
        <v>1</v>
      </c>
      <c r="H37" s="260" t="str">
        <f>IF(入力!H37="","",入力!H37)</f>
        <v/>
      </c>
      <c r="I37" s="260" t="str">
        <f>IF(入力!I37="","",入力!I37)</f>
        <v>八幡小学校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523338291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須藤　柚希</v>
      </c>
      <c r="D39" s="273"/>
      <c r="E39" s="273"/>
      <c r="F39" s="273"/>
      <c r="G39" s="260">
        <f>IF(入力!G39="","",入力!G39)</f>
        <v>1</v>
      </c>
      <c r="H39" s="260" t="str">
        <f>IF(入力!H39="","",入力!H39)</f>
        <v/>
      </c>
      <c r="I39" s="260" t="str">
        <f>IF(入力!I39="","",入力!I39)</f>
        <v>長浦小学校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523338307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武内　優花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521893563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4296875" defaultRowHeight="13"/>
  <cols>
    <col min="58" max="58" width="2.179687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4"/>
      <c r="AZ1" s="298"/>
      <c r="BA1" s="298"/>
      <c r="BB1" s="4" t="s">
        <v>29</v>
      </c>
      <c r="BC1" s="4"/>
      <c r="BD1" s="298"/>
      <c r="BE1" s="298"/>
      <c r="BF1" s="4" t="s">
        <v>30</v>
      </c>
    </row>
    <row r="3" spans="1:60" ht="9.75" customHeight="1"/>
    <row r="4" spans="1:60" ht="9.75" customHeight="1"/>
    <row r="5" spans="1:60" ht="28">
      <c r="A5" s="5"/>
      <c r="B5" s="5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5" t="s">
        <v>32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7"/>
    </row>
    <row r="9" spans="1:60" ht="8.25" customHeight="1">
      <c r="C9" s="358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</row>
    <row r="10" spans="1:60" ht="14">
      <c r="C10" s="361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6">
        <v>36</v>
      </c>
      <c r="I12" s="337"/>
      <c r="J12" s="338"/>
      <c r="K12" s="4"/>
    </row>
    <row r="13" spans="1:60" ht="13.5" customHeight="1">
      <c r="F13" s="4" t="s">
        <v>35</v>
      </c>
      <c r="G13" s="4"/>
      <c r="H13" s="339"/>
      <c r="I13" s="298"/>
      <c r="J13" s="340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41"/>
      <c r="I14" s="342"/>
      <c r="J14" s="343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64" t="s">
        <v>37</v>
      </c>
      <c r="D16" s="310"/>
      <c r="E16" s="310"/>
      <c r="F16" s="310"/>
      <c r="G16" s="311"/>
      <c r="H16" s="334" t="s">
        <v>66</v>
      </c>
      <c r="I16" s="335"/>
      <c r="J16" s="335"/>
      <c r="K16" s="310" t="str">
        <f>IF(入力!C2="","",入力!C2)</f>
        <v>アネサキジュニアバレーボールクラブ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6" t="s">
        <v>67</v>
      </c>
      <c r="Z16" s="347"/>
      <c r="AA16" s="347"/>
      <c r="AB16" s="347"/>
      <c r="AC16" s="347"/>
      <c r="AD16" s="347"/>
      <c r="AE16" s="347"/>
      <c r="AF16" s="347"/>
      <c r="AG16" s="347"/>
      <c r="AH16" s="347"/>
      <c r="AI16" s="348"/>
      <c r="AJ16" s="301" t="s">
        <v>38</v>
      </c>
      <c r="AK16" s="302"/>
      <c r="AL16" s="302"/>
      <c r="AM16" s="303"/>
      <c r="AN16" s="328" t="str">
        <f>IF(入力!P3="","",入力!P3)</f>
        <v>市原市</v>
      </c>
      <c r="AO16" s="329"/>
      <c r="AP16" s="329"/>
      <c r="AQ16" s="329"/>
      <c r="AR16" s="329"/>
      <c r="AS16" s="329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内房</v>
      </c>
      <c r="BA16" s="317"/>
      <c r="BB16" s="317"/>
      <c r="BC16" s="317"/>
      <c r="BD16" s="317"/>
      <c r="BE16" s="317"/>
      <c r="BF16" s="367" t="s">
        <v>40</v>
      </c>
    </row>
    <row r="17" spans="3:58" ht="4.5" customHeight="1">
      <c r="C17" s="365"/>
      <c r="D17" s="313"/>
      <c r="E17" s="313"/>
      <c r="F17" s="313"/>
      <c r="G17" s="314"/>
      <c r="H17" s="326" t="str">
        <f>IF(入力!C3="","",入力!C3)</f>
        <v>姉崎ジュニアバレーボールクラブ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49">
        <f>IF(入力!C4="","",入力!C4)</f>
        <v>432792959</v>
      </c>
      <c r="Z17" s="350"/>
      <c r="AA17" s="350"/>
      <c r="AB17" s="350"/>
      <c r="AC17" s="350"/>
      <c r="AD17" s="350"/>
      <c r="AE17" s="350"/>
      <c r="AF17" s="350"/>
      <c r="AG17" s="350"/>
      <c r="AH17" s="350"/>
      <c r="AI17" s="351"/>
      <c r="AJ17" s="304"/>
      <c r="AK17" s="305"/>
      <c r="AL17" s="305"/>
      <c r="AM17" s="306"/>
      <c r="AN17" s="330"/>
      <c r="AO17" s="331"/>
      <c r="AP17" s="331"/>
      <c r="AQ17" s="331"/>
      <c r="AR17" s="331"/>
      <c r="AS17" s="331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68"/>
    </row>
    <row r="18" spans="3:58" ht="16.5" customHeight="1">
      <c r="C18" s="366"/>
      <c r="D18" s="291"/>
      <c r="E18" s="291"/>
      <c r="F18" s="291"/>
      <c r="G18" s="315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4"/>
      <c r="V18" s="324"/>
      <c r="W18" s="324"/>
      <c r="X18" s="325"/>
      <c r="Y18" s="352"/>
      <c r="Z18" s="353"/>
      <c r="AA18" s="353"/>
      <c r="AB18" s="353"/>
      <c r="AC18" s="353"/>
      <c r="AD18" s="353"/>
      <c r="AE18" s="353"/>
      <c r="AF18" s="353"/>
      <c r="AG18" s="353"/>
      <c r="AH18" s="353"/>
      <c r="AI18" s="354"/>
      <c r="AJ18" s="307"/>
      <c r="AK18" s="297"/>
      <c r="AL18" s="297"/>
      <c r="AM18" s="308"/>
      <c r="AN18" s="332"/>
      <c r="AO18" s="333"/>
      <c r="AP18" s="333"/>
      <c r="AQ18" s="333"/>
      <c r="AR18" s="333"/>
      <c r="AS18" s="333"/>
      <c r="AT18" s="297"/>
      <c r="AU18" s="308"/>
      <c r="AV18" s="292"/>
      <c r="AW18" s="291"/>
      <c r="AX18" s="291"/>
      <c r="AY18" s="315"/>
      <c r="AZ18" s="320" t="str">
        <f>IF(入力!AE5="","",入力!AE5)</f>
        <v>姉ヶ崎</v>
      </c>
      <c r="BA18" s="321"/>
      <c r="BB18" s="321"/>
      <c r="BC18" s="321"/>
      <c r="BD18" s="321"/>
      <c r="BE18" s="321"/>
      <c r="BF18" s="11" t="s">
        <v>41</v>
      </c>
    </row>
    <row r="19" spans="3:58" ht="15" customHeight="1">
      <c r="C19" s="344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281" t="s">
        <v>42</v>
      </c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69</v>
      </c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 t="s">
        <v>70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300"/>
    </row>
    <row r="20" spans="3:58" ht="15" customHeight="1">
      <c r="C20" s="280" t="s">
        <v>43</v>
      </c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79">
        <f>IF(入力!J7="","",入力!J7)</f>
        <v>18471</v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 t="str">
        <f>IF(入力!J9="","",入力!J9)</f>
        <v/>
      </c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 t="str">
        <f>IF(入力!J11="","",入力!J11)</f>
        <v/>
      </c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89"/>
    </row>
    <row r="21" spans="3:58" ht="15" customHeight="1">
      <c r="C21" s="280" t="s">
        <v>44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79">
        <f>IF(入力!M7="","",入力!M7)</f>
        <v>910021761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 t="str">
        <f>IF(入力!M9="","",入力!M9)</f>
        <v/>
      </c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 t="str">
        <f>IF(入力!M11="","",入力!M11)</f>
        <v/>
      </c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89"/>
    </row>
    <row r="22" spans="3:58" ht="12" customHeight="1">
      <c r="C22" s="372" t="s">
        <v>71</v>
      </c>
      <c r="D22" s="373"/>
      <c r="E22" s="373"/>
      <c r="F22" s="373"/>
      <c r="G22" s="374"/>
      <c r="H22" s="80" t="str">
        <f>IF(入力!C7="","",入力!C7&amp;"　"&amp;入力!E7)</f>
        <v>ヨシカワ　リュウタロウ</v>
      </c>
      <c r="I22" s="81"/>
      <c r="J22" s="81"/>
      <c r="K22" s="81"/>
      <c r="L22" s="81"/>
      <c r="M22" s="81"/>
      <c r="N22" s="81"/>
      <c r="O22" s="81"/>
      <c r="P22" s="81"/>
      <c r="Q22" s="282"/>
      <c r="R22" s="290" t="s">
        <v>45</v>
      </c>
      <c r="S22" s="81"/>
      <c r="T22" s="283">
        <f>IF(入力!AT7="","",入力!AT7)</f>
        <v>51</v>
      </c>
      <c r="U22" s="284"/>
      <c r="V22" s="285"/>
      <c r="W22" s="290" t="s">
        <v>46</v>
      </c>
      <c r="X22" s="290"/>
      <c r="Y22" s="290"/>
      <c r="Z22" s="12" t="s">
        <v>72</v>
      </c>
      <c r="AA22" s="13"/>
      <c r="AB22" s="81" t="str">
        <f>IF(入力!R7="","",入力!R7)</f>
        <v>299</v>
      </c>
      <c r="AC22" s="81"/>
      <c r="AD22" s="81"/>
      <c r="AE22" s="81"/>
      <c r="AF22" s="14" t="s">
        <v>73</v>
      </c>
      <c r="AG22" s="81" t="str">
        <f>IF(入力!W7="","",入力!W7)</f>
        <v>011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82"/>
      <c r="AU22" s="290" t="s">
        <v>47</v>
      </c>
      <c r="AV22" s="81"/>
      <c r="AW22" s="81"/>
      <c r="AX22" s="15" t="s">
        <v>74</v>
      </c>
      <c r="AY22" s="81" t="str">
        <f>IF(入力!AL7="","",入力!AL7)</f>
        <v>０４３６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6" t="s">
        <v>48</v>
      </c>
      <c r="D23" s="291"/>
      <c r="E23" s="291"/>
      <c r="F23" s="291"/>
      <c r="G23" s="315"/>
      <c r="H23" s="341" t="str">
        <f>IF(入力!C8="","",入力!C8&amp;"　"&amp;入力!E8)</f>
        <v>吉川　龍太郎</v>
      </c>
      <c r="I23" s="342"/>
      <c r="J23" s="342"/>
      <c r="K23" s="342"/>
      <c r="L23" s="342"/>
      <c r="M23" s="342"/>
      <c r="N23" s="342"/>
      <c r="O23" s="342"/>
      <c r="P23" s="342"/>
      <c r="Q23" s="343"/>
      <c r="R23" s="291"/>
      <c r="S23" s="291"/>
      <c r="T23" s="286"/>
      <c r="U23" s="287"/>
      <c r="V23" s="288"/>
      <c r="W23" s="297"/>
      <c r="X23" s="297"/>
      <c r="Y23" s="297"/>
      <c r="Z23" s="294" t="str">
        <f>IF(入力!P8="","",入力!P8)</f>
        <v>千葉県市原市姉崎1699‐8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91"/>
      <c r="AV23" s="291"/>
      <c r="AW23" s="291"/>
      <c r="AX23" s="292" t="str">
        <f>IF(入力!AK8="","",入力!AK8)</f>
        <v>61</v>
      </c>
      <c r="AY23" s="291"/>
      <c r="AZ23" s="291"/>
      <c r="BA23" s="291"/>
      <c r="BB23" s="17" t="s">
        <v>76</v>
      </c>
      <c r="BC23" s="291" t="str">
        <f>IF(入力!AP8="","",入力!AP8)</f>
        <v>1666</v>
      </c>
      <c r="BD23" s="291"/>
      <c r="BE23" s="291"/>
      <c r="BF23" s="293"/>
    </row>
    <row r="24" spans="3:58" ht="12" customHeight="1">
      <c r="C24" s="372" t="s">
        <v>77</v>
      </c>
      <c r="D24" s="373"/>
      <c r="E24" s="373"/>
      <c r="F24" s="373"/>
      <c r="G24" s="374"/>
      <c r="H24" s="80" t="str">
        <f>IF(入力!C9="","",入力!C9&amp;"　"&amp;入力!E9)</f>
        <v>ワタナベ　マコト</v>
      </c>
      <c r="I24" s="81"/>
      <c r="J24" s="81"/>
      <c r="K24" s="81"/>
      <c r="L24" s="81"/>
      <c r="M24" s="81"/>
      <c r="N24" s="81"/>
      <c r="O24" s="81"/>
      <c r="P24" s="81"/>
      <c r="Q24" s="282"/>
      <c r="R24" s="290" t="s">
        <v>45</v>
      </c>
      <c r="S24" s="81"/>
      <c r="T24" s="283">
        <f>IF(入力!AT9="","",入力!AT9)</f>
        <v>53</v>
      </c>
      <c r="U24" s="284"/>
      <c r="V24" s="285"/>
      <c r="W24" s="290" t="s">
        <v>46</v>
      </c>
      <c r="X24" s="290"/>
      <c r="Y24" s="290"/>
      <c r="Z24" s="12" t="s">
        <v>72</v>
      </c>
      <c r="AA24" s="13"/>
      <c r="AB24" s="81" t="str">
        <f>IF(入力!R9="","",入力!R9)</f>
        <v>299</v>
      </c>
      <c r="AC24" s="81"/>
      <c r="AD24" s="81"/>
      <c r="AE24" s="81"/>
      <c r="AF24" s="14" t="s">
        <v>73</v>
      </c>
      <c r="AG24" s="81" t="str">
        <f>IF(入力!W9="","",入力!W9)</f>
        <v>０１２５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82"/>
      <c r="AU24" s="290" t="s">
        <v>47</v>
      </c>
      <c r="AV24" s="81"/>
      <c r="AW24" s="81"/>
      <c r="AX24" s="15" t="s">
        <v>74</v>
      </c>
      <c r="AY24" s="81" t="str">
        <f>IF(入力!AL9="","",入力!AL9)</f>
        <v>０９０</v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6" t="s">
        <v>78</v>
      </c>
      <c r="D25" s="291"/>
      <c r="E25" s="291"/>
      <c r="F25" s="291"/>
      <c r="G25" s="315"/>
      <c r="H25" s="341" t="str">
        <f>IF(入力!C10="","",入力!C10&amp;"　"&amp;入力!E10)</f>
        <v>渡辺　誠</v>
      </c>
      <c r="I25" s="342"/>
      <c r="J25" s="342"/>
      <c r="K25" s="342"/>
      <c r="L25" s="342"/>
      <c r="M25" s="342"/>
      <c r="N25" s="342"/>
      <c r="O25" s="342"/>
      <c r="P25" s="342"/>
      <c r="Q25" s="343"/>
      <c r="R25" s="291"/>
      <c r="S25" s="291"/>
      <c r="T25" s="286"/>
      <c r="U25" s="287"/>
      <c r="V25" s="288"/>
      <c r="W25" s="297"/>
      <c r="X25" s="297"/>
      <c r="Y25" s="297"/>
      <c r="Z25" s="294" t="str">
        <f>IF(入力!P10="","",入力!P10)</f>
        <v>千葉県有秋台西１－６－６９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91"/>
      <c r="AV25" s="291"/>
      <c r="AW25" s="291"/>
      <c r="AX25" s="292" t="str">
        <f>IF(入力!AK10="","",入力!AK10)</f>
        <v>５３４３</v>
      </c>
      <c r="AY25" s="291"/>
      <c r="AZ25" s="291"/>
      <c r="BA25" s="291"/>
      <c r="BB25" s="17" t="s">
        <v>76</v>
      </c>
      <c r="BC25" s="291" t="str">
        <f>IF(入力!AP10="","",入力!AP10)</f>
        <v>４２９０</v>
      </c>
      <c r="BD25" s="291"/>
      <c r="BE25" s="291"/>
      <c r="BF25" s="293"/>
    </row>
    <row r="26" spans="3:58" ht="12" customHeight="1">
      <c r="C26" s="372" t="s">
        <v>71</v>
      </c>
      <c r="D26" s="373"/>
      <c r="E26" s="373"/>
      <c r="F26" s="373"/>
      <c r="G26" s="374"/>
      <c r="H26" s="80" t="str">
        <f>IF(入力!C11="","",入力!C11&amp;"　"&amp;入力!E11)</f>
        <v>トコイ　ユウスケ</v>
      </c>
      <c r="I26" s="81"/>
      <c r="J26" s="81"/>
      <c r="K26" s="81"/>
      <c r="L26" s="81"/>
      <c r="M26" s="81"/>
      <c r="N26" s="81"/>
      <c r="O26" s="81"/>
      <c r="P26" s="81"/>
      <c r="Q26" s="282"/>
      <c r="R26" s="290" t="s">
        <v>45</v>
      </c>
      <c r="S26" s="81"/>
      <c r="T26" s="283">
        <f>IF(入力!AT11="","",入力!AT11)</f>
        <v>43</v>
      </c>
      <c r="U26" s="284"/>
      <c r="V26" s="285"/>
      <c r="W26" s="290" t="s">
        <v>46</v>
      </c>
      <c r="X26" s="290"/>
      <c r="Y26" s="290"/>
      <c r="Z26" s="12" t="s">
        <v>72</v>
      </c>
      <c r="AA26" s="13"/>
      <c r="AB26" s="81" t="str">
        <f>IF(入力!R11="","",入力!R11)</f>
        <v>299</v>
      </c>
      <c r="AC26" s="81"/>
      <c r="AD26" s="81"/>
      <c r="AE26" s="81"/>
      <c r="AF26" s="14" t="s">
        <v>73</v>
      </c>
      <c r="AG26" s="81" t="str">
        <f>IF(入力!W11="","",入力!W11)</f>
        <v>０１１７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82"/>
      <c r="AU26" s="290" t="s">
        <v>47</v>
      </c>
      <c r="AV26" s="81"/>
      <c r="AW26" s="81"/>
      <c r="AX26" s="15" t="s">
        <v>74</v>
      </c>
      <c r="AY26" s="81" t="str">
        <f>IF(入力!AL11="","",入力!AL11)</f>
        <v>０９０</v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6" t="s">
        <v>79</v>
      </c>
      <c r="D27" s="291"/>
      <c r="E27" s="291"/>
      <c r="F27" s="291"/>
      <c r="G27" s="315"/>
      <c r="H27" s="341" t="str">
        <f>IF(入力!C12="","",入力!C12&amp;"　"&amp;入力!E12)</f>
        <v>床井　祐介</v>
      </c>
      <c r="I27" s="342"/>
      <c r="J27" s="342"/>
      <c r="K27" s="342"/>
      <c r="L27" s="342"/>
      <c r="M27" s="342"/>
      <c r="N27" s="342"/>
      <c r="O27" s="342"/>
      <c r="P27" s="342"/>
      <c r="Q27" s="343"/>
      <c r="R27" s="291"/>
      <c r="S27" s="291"/>
      <c r="T27" s="286"/>
      <c r="U27" s="287"/>
      <c r="V27" s="288"/>
      <c r="W27" s="297"/>
      <c r="X27" s="297"/>
      <c r="Y27" s="297"/>
      <c r="Z27" s="294" t="str">
        <f>IF(入力!P12="","",入力!P12)</f>
        <v>千葉県市原市青葉台５－１６－３０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91"/>
      <c r="AV27" s="291"/>
      <c r="AW27" s="291"/>
      <c r="AX27" s="292" t="str">
        <f>IF(入力!AK12="","",入力!AK12)</f>
        <v>５３４３</v>
      </c>
      <c r="AY27" s="291"/>
      <c r="AZ27" s="291"/>
      <c r="BA27" s="291"/>
      <c r="BB27" s="17" t="s">
        <v>76</v>
      </c>
      <c r="BC27" s="291" t="str">
        <f>IF(入力!AP12="","",入力!AP12)</f>
        <v>４２９０</v>
      </c>
      <c r="BD27" s="291"/>
      <c r="BE27" s="291"/>
      <c r="BF27" s="293"/>
    </row>
    <row r="28" spans="3:58" ht="12" customHeight="1">
      <c r="C28" s="372" t="s">
        <v>71</v>
      </c>
      <c r="D28" s="373"/>
      <c r="E28" s="373"/>
      <c r="F28" s="373"/>
      <c r="G28" s="374"/>
      <c r="H28" s="80" t="str">
        <f>IF(入力!C15="","",入力!C15&amp;"　"&amp;入力!E15)</f>
        <v>ヨシカワ　リュウタロウ</v>
      </c>
      <c r="I28" s="81"/>
      <c r="J28" s="81"/>
      <c r="K28" s="81"/>
      <c r="L28" s="81"/>
      <c r="M28" s="81"/>
      <c r="N28" s="81"/>
      <c r="O28" s="81"/>
      <c r="P28" s="81"/>
      <c r="Q28" s="282"/>
      <c r="R28" s="290" t="s">
        <v>45</v>
      </c>
      <c r="S28" s="81"/>
      <c r="T28" s="283" t="str">
        <f>IF(入力!AT15="","",入力!AT15)</f>
        <v/>
      </c>
      <c r="U28" s="284"/>
      <c r="V28" s="285"/>
      <c r="W28" s="290" t="s">
        <v>46</v>
      </c>
      <c r="X28" s="290"/>
      <c r="Y28" s="290"/>
      <c r="Z28" s="12" t="s">
        <v>72</v>
      </c>
      <c r="AA28" s="13"/>
      <c r="AB28" s="81" t="str">
        <f>IF(入力!R15="","",入力!R15)</f>
        <v>299</v>
      </c>
      <c r="AC28" s="81"/>
      <c r="AD28" s="81"/>
      <c r="AE28" s="81"/>
      <c r="AF28" s="14" t="s">
        <v>73</v>
      </c>
      <c r="AG28" s="81" t="str">
        <f>IF(入力!W15="","",入力!W15)</f>
        <v>0111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82"/>
      <c r="AU28" s="290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79" t="str">
        <f>IF(入力!C16="","",入力!C16&amp;"　"&amp;入力!E16)</f>
        <v>吉川　龍太郎</v>
      </c>
      <c r="I29" s="380"/>
      <c r="J29" s="380"/>
      <c r="K29" s="380"/>
      <c r="L29" s="380"/>
      <c r="M29" s="380"/>
      <c r="N29" s="380"/>
      <c r="O29" s="380"/>
      <c r="P29" s="380"/>
      <c r="Q29" s="381"/>
      <c r="R29" s="370"/>
      <c r="S29" s="370"/>
      <c r="T29" s="376"/>
      <c r="U29" s="377"/>
      <c r="V29" s="378"/>
      <c r="W29" s="375"/>
      <c r="X29" s="375"/>
      <c r="Y29" s="375"/>
      <c r="Z29" s="392" t="str">
        <f>IF(入力!P16="","",入力!P16)</f>
        <v>千葉県市原市姉崎1699-8</v>
      </c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4"/>
      <c r="AU29" s="370"/>
      <c r="AV29" s="370"/>
      <c r="AW29" s="370"/>
      <c r="AX29" s="395" t="str">
        <f>IF(入力!AK16="","",入力!AK16)</f>
        <v>1102</v>
      </c>
      <c r="AY29" s="370"/>
      <c r="AZ29" s="370"/>
      <c r="BA29" s="370"/>
      <c r="BB29" s="64" t="s">
        <v>76</v>
      </c>
      <c r="BC29" s="370" t="str">
        <f>IF(入力!AP16="","",入力!AP16)</f>
        <v>3806</v>
      </c>
      <c r="BD29" s="370"/>
      <c r="BE29" s="370"/>
      <c r="BF29" s="396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9" t="s">
        <v>52</v>
      </c>
      <c r="D33" s="382"/>
      <c r="E33" s="382"/>
      <c r="F33" s="382" t="s">
        <v>53</v>
      </c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 t="s">
        <v>54</v>
      </c>
      <c r="R33" s="382"/>
      <c r="S33" s="382"/>
      <c r="T33" s="382" t="s">
        <v>55</v>
      </c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 t="s">
        <v>56</v>
      </c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 t="s">
        <v>57</v>
      </c>
      <c r="BA33" s="382"/>
      <c r="BB33" s="382"/>
      <c r="BC33" s="382"/>
      <c r="BD33" s="382"/>
      <c r="BE33" s="382"/>
      <c r="BF33" s="383"/>
    </row>
    <row r="34" spans="3:58" ht="15" customHeight="1">
      <c r="C34" s="410" t="str">
        <f>IF(入力!B25="","",入力!B25)</f>
        <v>①</v>
      </c>
      <c r="D34" s="411"/>
      <c r="E34" s="412"/>
      <c r="F34" s="397" t="str">
        <f>IF(入力!C26="","",入力!C25&amp;"　"&amp;入力!E25&amp;"
"&amp;入力!C26&amp;"　"&amp;入力!E26)</f>
        <v>ババ　ミライ
馬場　未來</v>
      </c>
      <c r="G34" s="398"/>
      <c r="H34" s="398"/>
      <c r="I34" s="398"/>
      <c r="J34" s="398"/>
      <c r="K34" s="398"/>
      <c r="L34" s="398"/>
      <c r="M34" s="398"/>
      <c r="N34" s="398"/>
      <c r="O34" s="398"/>
      <c r="P34" s="399"/>
      <c r="Q34" s="384">
        <f>IF(入力!G25="","",入力!G25)</f>
        <v>5</v>
      </c>
      <c r="R34" s="385"/>
      <c r="S34" s="386"/>
      <c r="T34" s="403" t="str">
        <f>IF(入力!I25="","",入力!I25)</f>
        <v>青葉台小学校</v>
      </c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5"/>
      <c r="AJ34" s="384">
        <f>IF(入力!M25="","",入力!M25)</f>
        <v>521893556</v>
      </c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6"/>
      <c r="AZ34" s="384">
        <f>IF(入力!P25="","",入力!P25)</f>
        <v>140</v>
      </c>
      <c r="BA34" s="385"/>
      <c r="BB34" s="385"/>
      <c r="BC34" s="385"/>
      <c r="BD34" s="385"/>
      <c r="BE34" s="385"/>
      <c r="BF34" s="390"/>
    </row>
    <row r="35" spans="3:58" ht="15" customHeight="1">
      <c r="C35" s="413"/>
      <c r="D35" s="414"/>
      <c r="E35" s="415"/>
      <c r="F35" s="400"/>
      <c r="G35" s="401"/>
      <c r="H35" s="401"/>
      <c r="I35" s="401"/>
      <c r="J35" s="401"/>
      <c r="K35" s="401"/>
      <c r="L35" s="401"/>
      <c r="M35" s="401"/>
      <c r="N35" s="401"/>
      <c r="O35" s="401"/>
      <c r="P35" s="402"/>
      <c r="Q35" s="387"/>
      <c r="R35" s="388"/>
      <c r="S35" s="389"/>
      <c r="T35" s="406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387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9"/>
      <c r="AZ35" s="387"/>
      <c r="BA35" s="388"/>
      <c r="BB35" s="388"/>
      <c r="BC35" s="388"/>
      <c r="BD35" s="388"/>
      <c r="BE35" s="388"/>
      <c r="BF35" s="391"/>
    </row>
    <row r="36" spans="3:58" ht="15" customHeight="1">
      <c r="C36" s="410">
        <f>IF(入力!B27="","",入力!B27)</f>
        <v>2</v>
      </c>
      <c r="D36" s="411"/>
      <c r="E36" s="412"/>
      <c r="F36" s="397" t="str">
        <f>IF(入力!C28="","",入力!C27&amp;"　"&amp;入力!E27&amp;"
"&amp;入力!C28&amp;"　"&amp;入力!E28)</f>
        <v>マツナガ　ハルカ
松永　遼花</v>
      </c>
      <c r="G36" s="398"/>
      <c r="H36" s="398"/>
      <c r="I36" s="398"/>
      <c r="J36" s="398"/>
      <c r="K36" s="398"/>
      <c r="L36" s="398"/>
      <c r="M36" s="398"/>
      <c r="N36" s="398"/>
      <c r="O36" s="398"/>
      <c r="P36" s="399"/>
      <c r="Q36" s="384">
        <f>IF(入力!G27="","",入力!G27)</f>
        <v>5</v>
      </c>
      <c r="R36" s="385"/>
      <c r="S36" s="386"/>
      <c r="T36" s="403" t="str">
        <f>IF(入力!I27="","",入力!I27)</f>
        <v>有秋西小学校</v>
      </c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5"/>
      <c r="AJ36" s="384">
        <f>IF(入力!M27="","",入力!M27)</f>
        <v>522696866</v>
      </c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6"/>
      <c r="AZ36" s="384">
        <f>IF(入力!P27="","",入力!P27)</f>
        <v>141</v>
      </c>
      <c r="BA36" s="385"/>
      <c r="BB36" s="385"/>
      <c r="BC36" s="385"/>
      <c r="BD36" s="385"/>
      <c r="BE36" s="385"/>
      <c r="BF36" s="390"/>
    </row>
    <row r="37" spans="3:58" ht="15" customHeight="1">
      <c r="C37" s="413"/>
      <c r="D37" s="414"/>
      <c r="E37" s="415"/>
      <c r="F37" s="400"/>
      <c r="G37" s="401"/>
      <c r="H37" s="401"/>
      <c r="I37" s="401"/>
      <c r="J37" s="401"/>
      <c r="K37" s="401"/>
      <c r="L37" s="401"/>
      <c r="M37" s="401"/>
      <c r="N37" s="401"/>
      <c r="O37" s="401"/>
      <c r="P37" s="402"/>
      <c r="Q37" s="387"/>
      <c r="R37" s="388"/>
      <c r="S37" s="389"/>
      <c r="T37" s="406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387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9"/>
      <c r="AZ37" s="387"/>
      <c r="BA37" s="388"/>
      <c r="BB37" s="388"/>
      <c r="BC37" s="388"/>
      <c r="BD37" s="388"/>
      <c r="BE37" s="388"/>
      <c r="BF37" s="391"/>
    </row>
    <row r="38" spans="3:58" ht="15" customHeight="1">
      <c r="C38" s="410">
        <f>IF(入力!B29="","",入力!B29)</f>
        <v>3</v>
      </c>
      <c r="D38" s="411"/>
      <c r="E38" s="412"/>
      <c r="F38" s="397" t="str">
        <f>IF(入力!C30="","",入力!C29&amp;"　"&amp;入力!E29&amp;"
"&amp;入力!C30&amp;"　"&amp;入力!E30)</f>
        <v>オオクワ　ルカ
大桑　瑠華</v>
      </c>
      <c r="G38" s="398"/>
      <c r="H38" s="398"/>
      <c r="I38" s="398"/>
      <c r="J38" s="398"/>
      <c r="K38" s="398"/>
      <c r="L38" s="398"/>
      <c r="M38" s="398"/>
      <c r="N38" s="398"/>
      <c r="O38" s="398"/>
      <c r="P38" s="399"/>
      <c r="Q38" s="384">
        <f>IF(入力!G29="","",入力!G29)</f>
        <v>5</v>
      </c>
      <c r="R38" s="385"/>
      <c r="S38" s="386"/>
      <c r="T38" s="403" t="str">
        <f>IF(入力!I29="","",入力!I29)</f>
        <v>有秋西小学校</v>
      </c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5"/>
      <c r="AJ38" s="384">
        <f>IF(入力!M29="","",入力!M29)</f>
        <v>521995069</v>
      </c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6"/>
      <c r="AZ38" s="384">
        <f>IF(入力!P29="","",入力!P29)</f>
        <v>152</v>
      </c>
      <c r="BA38" s="385"/>
      <c r="BB38" s="385"/>
      <c r="BC38" s="385"/>
      <c r="BD38" s="385"/>
      <c r="BE38" s="385"/>
      <c r="BF38" s="390"/>
    </row>
    <row r="39" spans="3:58" ht="15" customHeight="1">
      <c r="C39" s="413"/>
      <c r="D39" s="414"/>
      <c r="E39" s="415"/>
      <c r="F39" s="400"/>
      <c r="G39" s="401"/>
      <c r="H39" s="401"/>
      <c r="I39" s="401"/>
      <c r="J39" s="401"/>
      <c r="K39" s="401"/>
      <c r="L39" s="401"/>
      <c r="M39" s="401"/>
      <c r="N39" s="401"/>
      <c r="O39" s="401"/>
      <c r="P39" s="402"/>
      <c r="Q39" s="387"/>
      <c r="R39" s="388"/>
      <c r="S39" s="389"/>
      <c r="T39" s="406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8"/>
      <c r="AJ39" s="387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9"/>
      <c r="AZ39" s="387"/>
      <c r="BA39" s="388"/>
      <c r="BB39" s="388"/>
      <c r="BC39" s="388"/>
      <c r="BD39" s="388"/>
      <c r="BE39" s="388"/>
      <c r="BF39" s="391"/>
    </row>
    <row r="40" spans="3:58" ht="15" customHeight="1">
      <c r="C40" s="410">
        <f>IF(入力!B31="","",入力!B31)</f>
        <v>4</v>
      </c>
      <c r="D40" s="411"/>
      <c r="E40" s="412"/>
      <c r="F40" s="397" t="str">
        <f>IF(入力!C32="","",入力!C31&amp;"　"&amp;入力!E31&amp;"
"&amp;入力!C32&amp;"　"&amp;入力!E32)</f>
        <v>ニシミヤ　マナカ
西宮　愛華</v>
      </c>
      <c r="G40" s="398"/>
      <c r="H40" s="398"/>
      <c r="I40" s="398"/>
      <c r="J40" s="398"/>
      <c r="K40" s="398"/>
      <c r="L40" s="398"/>
      <c r="M40" s="398"/>
      <c r="N40" s="398"/>
      <c r="O40" s="398"/>
      <c r="P40" s="399"/>
      <c r="Q40" s="384">
        <f>IF(入力!G31="","",入力!G31)</f>
        <v>5</v>
      </c>
      <c r="R40" s="385"/>
      <c r="S40" s="386"/>
      <c r="T40" s="403" t="str">
        <f>IF(入力!I31="","",入力!I31)</f>
        <v>千種小学校</v>
      </c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5"/>
      <c r="AJ40" s="384">
        <f>IF(入力!M31="","",入力!M31)</f>
        <v>522696859</v>
      </c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6"/>
      <c r="AZ40" s="384">
        <f>IF(入力!P31="","",入力!P31)</f>
        <v>154</v>
      </c>
      <c r="BA40" s="385"/>
      <c r="BB40" s="385"/>
      <c r="BC40" s="385"/>
      <c r="BD40" s="385"/>
      <c r="BE40" s="385"/>
      <c r="BF40" s="390"/>
    </row>
    <row r="41" spans="3:58" ht="15" customHeight="1">
      <c r="C41" s="413"/>
      <c r="D41" s="414"/>
      <c r="E41" s="415"/>
      <c r="F41" s="400"/>
      <c r="G41" s="401"/>
      <c r="H41" s="401"/>
      <c r="I41" s="401"/>
      <c r="J41" s="401"/>
      <c r="K41" s="401"/>
      <c r="L41" s="401"/>
      <c r="M41" s="401"/>
      <c r="N41" s="401"/>
      <c r="O41" s="401"/>
      <c r="P41" s="402"/>
      <c r="Q41" s="387"/>
      <c r="R41" s="388"/>
      <c r="S41" s="389"/>
      <c r="T41" s="406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8"/>
      <c r="AJ41" s="387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9"/>
      <c r="AZ41" s="387"/>
      <c r="BA41" s="388"/>
      <c r="BB41" s="388"/>
      <c r="BC41" s="388"/>
      <c r="BD41" s="388"/>
      <c r="BE41" s="388"/>
      <c r="BF41" s="391"/>
    </row>
    <row r="42" spans="3:58" ht="15" customHeight="1">
      <c r="C42" s="410">
        <f>IF(入力!B33="","",入力!B33)</f>
        <v>5</v>
      </c>
      <c r="D42" s="411"/>
      <c r="E42" s="412"/>
      <c r="F42" s="397" t="str">
        <f>IF(入力!C34="","",入力!C33&amp;"　"&amp;入力!E33&amp;"
"&amp;入力!C34&amp;"　"&amp;入力!E34)</f>
        <v>ミキ　コハル
三木　心晴</v>
      </c>
      <c r="G42" s="398"/>
      <c r="H42" s="398"/>
      <c r="I42" s="398"/>
      <c r="J42" s="398"/>
      <c r="K42" s="398"/>
      <c r="L42" s="398"/>
      <c r="M42" s="398"/>
      <c r="N42" s="398"/>
      <c r="O42" s="398"/>
      <c r="P42" s="399"/>
      <c r="Q42" s="384">
        <f>IF(入力!G33="","",入力!G33)</f>
        <v>4</v>
      </c>
      <c r="R42" s="385"/>
      <c r="S42" s="386"/>
      <c r="T42" s="403" t="str">
        <f>IF(入力!I33="","",入力!I33)</f>
        <v>国分寺台西小学校</v>
      </c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5"/>
      <c r="AJ42" s="384">
        <f>IF(入力!M33="","",入力!M33)</f>
        <v>522868652</v>
      </c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6"/>
      <c r="AZ42" s="384">
        <f>IF(入力!P33="","",入力!P33)</f>
        <v>131</v>
      </c>
      <c r="BA42" s="385"/>
      <c r="BB42" s="385"/>
      <c r="BC42" s="385"/>
      <c r="BD42" s="385"/>
      <c r="BE42" s="385"/>
      <c r="BF42" s="390"/>
    </row>
    <row r="43" spans="3:58" ht="15" customHeight="1">
      <c r="C43" s="413"/>
      <c r="D43" s="414"/>
      <c r="E43" s="415"/>
      <c r="F43" s="400"/>
      <c r="G43" s="401"/>
      <c r="H43" s="401"/>
      <c r="I43" s="401"/>
      <c r="J43" s="401"/>
      <c r="K43" s="401"/>
      <c r="L43" s="401"/>
      <c r="M43" s="401"/>
      <c r="N43" s="401"/>
      <c r="O43" s="401"/>
      <c r="P43" s="402"/>
      <c r="Q43" s="387"/>
      <c r="R43" s="388"/>
      <c r="S43" s="389"/>
      <c r="T43" s="406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8"/>
      <c r="AJ43" s="387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9"/>
      <c r="AZ43" s="387"/>
      <c r="BA43" s="388"/>
      <c r="BB43" s="388"/>
      <c r="BC43" s="388"/>
      <c r="BD43" s="388"/>
      <c r="BE43" s="388"/>
      <c r="BF43" s="391"/>
    </row>
    <row r="44" spans="3:58" ht="15" customHeight="1">
      <c r="C44" s="410">
        <f>IF(入力!B35="","",入力!B35)</f>
        <v>6</v>
      </c>
      <c r="D44" s="411"/>
      <c r="E44" s="412"/>
      <c r="F44" s="397" t="str">
        <f>IF(入力!C36="","",入力!C35&amp;"　"&amp;入力!E35&amp;"
"&amp;入力!C36&amp;"　"&amp;入力!E36)</f>
        <v>ホリウチ　ハナカ
堀内　華楓</v>
      </c>
      <c r="G44" s="398"/>
      <c r="H44" s="398"/>
      <c r="I44" s="398"/>
      <c r="J44" s="398"/>
      <c r="K44" s="398"/>
      <c r="L44" s="398"/>
      <c r="M44" s="398"/>
      <c r="N44" s="398"/>
      <c r="O44" s="398"/>
      <c r="P44" s="399"/>
      <c r="Q44" s="384">
        <f>IF(入力!G35="","",入力!G35)</f>
        <v>4</v>
      </c>
      <c r="R44" s="385"/>
      <c r="S44" s="386"/>
      <c r="T44" s="403" t="str">
        <f>IF(入力!I35="","",入力!I35)</f>
        <v>国分寺台西小学校</v>
      </c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5"/>
      <c r="AJ44" s="384">
        <f>IF(入力!M35="","",入力!M35)</f>
        <v>523990963</v>
      </c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6"/>
      <c r="AZ44" s="384">
        <f>IF(入力!P35="","",入力!P35)</f>
        <v>138</v>
      </c>
      <c r="BA44" s="385"/>
      <c r="BB44" s="385"/>
      <c r="BC44" s="385"/>
      <c r="BD44" s="385"/>
      <c r="BE44" s="385"/>
      <c r="BF44" s="390"/>
    </row>
    <row r="45" spans="3:58" ht="15" customHeight="1">
      <c r="C45" s="413"/>
      <c r="D45" s="414"/>
      <c r="E45" s="415"/>
      <c r="F45" s="400"/>
      <c r="G45" s="401"/>
      <c r="H45" s="401"/>
      <c r="I45" s="401"/>
      <c r="J45" s="401"/>
      <c r="K45" s="401"/>
      <c r="L45" s="401"/>
      <c r="M45" s="401"/>
      <c r="N45" s="401"/>
      <c r="O45" s="401"/>
      <c r="P45" s="402"/>
      <c r="Q45" s="387"/>
      <c r="R45" s="388"/>
      <c r="S45" s="389"/>
      <c r="T45" s="406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8"/>
      <c r="AJ45" s="387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9"/>
      <c r="AZ45" s="387"/>
      <c r="BA45" s="388"/>
      <c r="BB45" s="388"/>
      <c r="BC45" s="388"/>
      <c r="BD45" s="388"/>
      <c r="BE45" s="388"/>
      <c r="BF45" s="391"/>
    </row>
    <row r="46" spans="3:58" ht="15" customHeight="1">
      <c r="C46" s="410">
        <f>IF(入力!B37="","",入力!B37)</f>
        <v>7</v>
      </c>
      <c r="D46" s="411"/>
      <c r="E46" s="412"/>
      <c r="F46" s="397" t="str">
        <f>IF(入力!C38="","",入力!C37&amp;"　"&amp;入力!E37&amp;"
"&amp;入力!C38&amp;"　"&amp;入力!E38)</f>
        <v>アソウ　スズカ
麻生　鈴夏</v>
      </c>
      <c r="G46" s="398"/>
      <c r="H46" s="398"/>
      <c r="I46" s="398"/>
      <c r="J46" s="398"/>
      <c r="K46" s="398"/>
      <c r="L46" s="398"/>
      <c r="M46" s="398"/>
      <c r="N46" s="398"/>
      <c r="O46" s="398"/>
      <c r="P46" s="399"/>
      <c r="Q46" s="384">
        <f>IF(入力!G37="","",入力!G37)</f>
        <v>1</v>
      </c>
      <c r="R46" s="385"/>
      <c r="S46" s="386"/>
      <c r="T46" s="403" t="str">
        <f>IF(入力!I37="","",入力!I37)</f>
        <v>八幡小学校</v>
      </c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5"/>
      <c r="AJ46" s="384">
        <f>IF(入力!M37="","",入力!M37)</f>
        <v>523338291</v>
      </c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6"/>
      <c r="AZ46" s="384">
        <f>IF(入力!P37="","",入力!P37)</f>
        <v>125</v>
      </c>
      <c r="BA46" s="385"/>
      <c r="BB46" s="385"/>
      <c r="BC46" s="385"/>
      <c r="BD46" s="385"/>
      <c r="BE46" s="385"/>
      <c r="BF46" s="390"/>
    </row>
    <row r="47" spans="3:58" ht="15" customHeight="1">
      <c r="C47" s="413"/>
      <c r="D47" s="414"/>
      <c r="E47" s="415"/>
      <c r="F47" s="400"/>
      <c r="G47" s="401"/>
      <c r="H47" s="401"/>
      <c r="I47" s="401"/>
      <c r="J47" s="401"/>
      <c r="K47" s="401"/>
      <c r="L47" s="401"/>
      <c r="M47" s="401"/>
      <c r="N47" s="401"/>
      <c r="O47" s="401"/>
      <c r="P47" s="402"/>
      <c r="Q47" s="387"/>
      <c r="R47" s="388"/>
      <c r="S47" s="389"/>
      <c r="T47" s="406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8"/>
      <c r="AJ47" s="387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9"/>
      <c r="AZ47" s="387"/>
      <c r="BA47" s="388"/>
      <c r="BB47" s="388"/>
      <c r="BC47" s="388"/>
      <c r="BD47" s="388"/>
      <c r="BE47" s="388"/>
      <c r="BF47" s="391"/>
    </row>
    <row r="48" spans="3:58" ht="15" customHeight="1">
      <c r="C48" s="410">
        <f>IF(入力!B39="","",入力!B39)</f>
        <v>8</v>
      </c>
      <c r="D48" s="411"/>
      <c r="E48" s="412"/>
      <c r="F48" s="397" t="str">
        <f>IF(入力!C40="","",入力!C39&amp;"　"&amp;入力!E39&amp;"
"&amp;入力!C40&amp;"　"&amp;入力!E40)</f>
        <v>スドウ　ユズキ
須藤　柚希</v>
      </c>
      <c r="G48" s="398"/>
      <c r="H48" s="398"/>
      <c r="I48" s="398"/>
      <c r="J48" s="398"/>
      <c r="K48" s="398"/>
      <c r="L48" s="398"/>
      <c r="M48" s="398"/>
      <c r="N48" s="398"/>
      <c r="O48" s="398"/>
      <c r="P48" s="399"/>
      <c r="Q48" s="384">
        <f>IF(入力!G39="","",入力!G39)</f>
        <v>1</v>
      </c>
      <c r="R48" s="385"/>
      <c r="S48" s="386"/>
      <c r="T48" s="403" t="str">
        <f>IF(入力!I39="","",入力!I39)</f>
        <v>長浦小学校</v>
      </c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5"/>
      <c r="AJ48" s="384">
        <f>IF(入力!M39="","",入力!M39)</f>
        <v>523338307</v>
      </c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6"/>
      <c r="AZ48" s="384">
        <f>IF(入力!P39="","",入力!P39)</f>
        <v>120</v>
      </c>
      <c r="BA48" s="385"/>
      <c r="BB48" s="385"/>
      <c r="BC48" s="385"/>
      <c r="BD48" s="385"/>
      <c r="BE48" s="385"/>
      <c r="BF48" s="390"/>
    </row>
    <row r="49" spans="3:58" ht="15" customHeight="1">
      <c r="C49" s="413"/>
      <c r="D49" s="414"/>
      <c r="E49" s="415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2"/>
      <c r="Q49" s="387"/>
      <c r="R49" s="388"/>
      <c r="S49" s="389"/>
      <c r="T49" s="406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8"/>
      <c r="AJ49" s="387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9"/>
      <c r="AZ49" s="387"/>
      <c r="BA49" s="388"/>
      <c r="BB49" s="388"/>
      <c r="BC49" s="388"/>
      <c r="BD49" s="388"/>
      <c r="BE49" s="388"/>
      <c r="BF49" s="391"/>
    </row>
    <row r="50" spans="3:58" ht="15" customHeight="1">
      <c r="C50" s="410">
        <f>IF(入力!B41="","",入力!B41)</f>
        <v>9</v>
      </c>
      <c r="D50" s="411"/>
      <c r="E50" s="412"/>
      <c r="F50" s="397" t="str">
        <f>IF(入力!C42="","",入力!C41&amp;"　"&amp;入力!E41&amp;"
"&amp;入力!C42&amp;"　"&amp;入力!E42)</f>
        <v>タケウチ　ユウカ
武内　優花</v>
      </c>
      <c r="G50" s="398"/>
      <c r="H50" s="398"/>
      <c r="I50" s="398"/>
      <c r="J50" s="398"/>
      <c r="K50" s="398"/>
      <c r="L50" s="398"/>
      <c r="M50" s="398"/>
      <c r="N50" s="398"/>
      <c r="O50" s="398"/>
      <c r="P50" s="399"/>
      <c r="Q50" s="384">
        <f>IF(入力!G41="","",入力!G41)</f>
        <v>5</v>
      </c>
      <c r="R50" s="385"/>
      <c r="S50" s="386"/>
      <c r="T50" s="403" t="str">
        <f>IF(入力!I41="","",入力!I41)</f>
        <v>国分寺台西小学校</v>
      </c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5"/>
      <c r="AJ50" s="384">
        <f>IF(入力!M41="","",入力!M41)</f>
        <v>521893563</v>
      </c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6"/>
      <c r="AZ50" s="384">
        <f>IF(入力!P41="","",入力!P41)</f>
        <v>145</v>
      </c>
      <c r="BA50" s="385"/>
      <c r="BB50" s="385"/>
      <c r="BC50" s="385"/>
      <c r="BD50" s="385"/>
      <c r="BE50" s="385"/>
      <c r="BF50" s="390"/>
    </row>
    <row r="51" spans="3:58" ht="15" customHeight="1">
      <c r="C51" s="413"/>
      <c r="D51" s="414"/>
      <c r="E51" s="415"/>
      <c r="F51" s="400"/>
      <c r="G51" s="401"/>
      <c r="H51" s="401"/>
      <c r="I51" s="401"/>
      <c r="J51" s="401"/>
      <c r="K51" s="401"/>
      <c r="L51" s="401"/>
      <c r="M51" s="401"/>
      <c r="N51" s="401"/>
      <c r="O51" s="401"/>
      <c r="P51" s="402"/>
      <c r="Q51" s="387"/>
      <c r="R51" s="388"/>
      <c r="S51" s="389"/>
      <c r="T51" s="406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8"/>
      <c r="AJ51" s="387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9"/>
      <c r="AZ51" s="387"/>
      <c r="BA51" s="388"/>
      <c r="BB51" s="388"/>
      <c r="BC51" s="388"/>
      <c r="BD51" s="388"/>
      <c r="BE51" s="388"/>
      <c r="BF51" s="391"/>
    </row>
    <row r="52" spans="3:58" ht="15" customHeight="1">
      <c r="C52" s="410">
        <f>IF(入力!B43="","",入力!B43)</f>
        <v>10</v>
      </c>
      <c r="D52" s="411"/>
      <c r="E52" s="412"/>
      <c r="F52" s="397" t="str">
        <f>IF(入力!C44="","",入力!C43&amp;"　"&amp;入力!E43&amp;"
"&amp;入力!C44&amp;"　"&amp;入力!E44)</f>
        <v/>
      </c>
      <c r="G52" s="398"/>
      <c r="H52" s="398"/>
      <c r="I52" s="398"/>
      <c r="J52" s="398"/>
      <c r="K52" s="398"/>
      <c r="L52" s="398"/>
      <c r="M52" s="398"/>
      <c r="N52" s="398"/>
      <c r="O52" s="398"/>
      <c r="P52" s="399"/>
      <c r="Q52" s="384" t="str">
        <f>IF(入力!G43="","",入力!G43)</f>
        <v/>
      </c>
      <c r="R52" s="385"/>
      <c r="S52" s="386"/>
      <c r="T52" s="403" t="str">
        <f>IF(入力!I43="","",入力!I43)</f>
        <v/>
      </c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5"/>
      <c r="AJ52" s="384" t="str">
        <f>IF(入力!M43="","",入力!M43)</f>
        <v/>
      </c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6"/>
      <c r="AZ52" s="384" t="str">
        <f>IF(入力!P43="","",入力!P43)</f>
        <v/>
      </c>
      <c r="BA52" s="385"/>
      <c r="BB52" s="385"/>
      <c r="BC52" s="385"/>
      <c r="BD52" s="385"/>
      <c r="BE52" s="385"/>
      <c r="BF52" s="390"/>
    </row>
    <row r="53" spans="3:58" ht="15" customHeight="1">
      <c r="C53" s="413"/>
      <c r="D53" s="414"/>
      <c r="E53" s="415"/>
      <c r="F53" s="400"/>
      <c r="G53" s="401"/>
      <c r="H53" s="401"/>
      <c r="I53" s="401"/>
      <c r="J53" s="401"/>
      <c r="K53" s="401"/>
      <c r="L53" s="401"/>
      <c r="M53" s="401"/>
      <c r="N53" s="401"/>
      <c r="O53" s="401"/>
      <c r="P53" s="402"/>
      <c r="Q53" s="387"/>
      <c r="R53" s="388"/>
      <c r="S53" s="389"/>
      <c r="T53" s="406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8"/>
      <c r="AJ53" s="387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9"/>
      <c r="AZ53" s="387"/>
      <c r="BA53" s="388"/>
      <c r="BB53" s="388"/>
      <c r="BC53" s="388"/>
      <c r="BD53" s="388"/>
      <c r="BE53" s="388"/>
      <c r="BF53" s="391"/>
    </row>
    <row r="54" spans="3:58" ht="15" customHeight="1">
      <c r="C54" s="410">
        <f>IF(入力!B45="","",入力!B45)</f>
        <v>11</v>
      </c>
      <c r="D54" s="411"/>
      <c r="E54" s="412"/>
      <c r="F54" s="397" t="str">
        <f>IF(入力!C46="","",入力!C45&amp;"　"&amp;入力!E45&amp;"
"&amp;入力!C46&amp;"　"&amp;入力!E46)</f>
        <v/>
      </c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84" t="str">
        <f>IF(入力!G45="","",入力!G45)</f>
        <v/>
      </c>
      <c r="R54" s="385"/>
      <c r="S54" s="386"/>
      <c r="T54" s="403" t="str">
        <f>IF(入力!I45="","",入力!I45)</f>
        <v/>
      </c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5"/>
      <c r="AJ54" s="384" t="str">
        <f>IF(入力!M45="","",入力!M45)</f>
        <v/>
      </c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5"/>
      <c r="AW54" s="385"/>
      <c r="AX54" s="385"/>
      <c r="AY54" s="386"/>
      <c r="AZ54" s="384" t="str">
        <f>IF(入力!P45="","",入力!P45)</f>
        <v/>
      </c>
      <c r="BA54" s="385"/>
      <c r="BB54" s="385"/>
      <c r="BC54" s="385"/>
      <c r="BD54" s="385"/>
      <c r="BE54" s="385"/>
      <c r="BF54" s="390"/>
    </row>
    <row r="55" spans="3:58" ht="15" customHeight="1">
      <c r="C55" s="413"/>
      <c r="D55" s="414"/>
      <c r="E55" s="415"/>
      <c r="F55" s="400"/>
      <c r="G55" s="401"/>
      <c r="H55" s="401"/>
      <c r="I55" s="401"/>
      <c r="J55" s="401"/>
      <c r="K55" s="401"/>
      <c r="L55" s="401"/>
      <c r="M55" s="401"/>
      <c r="N55" s="401"/>
      <c r="O55" s="401"/>
      <c r="P55" s="402"/>
      <c r="Q55" s="387"/>
      <c r="R55" s="388"/>
      <c r="S55" s="389"/>
      <c r="T55" s="406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8"/>
      <c r="AJ55" s="387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9"/>
      <c r="AZ55" s="387"/>
      <c r="BA55" s="388"/>
      <c r="BB55" s="388"/>
      <c r="BC55" s="388"/>
      <c r="BD55" s="388"/>
      <c r="BE55" s="388"/>
      <c r="BF55" s="391"/>
    </row>
    <row r="56" spans="3:58" ht="15" customHeight="1">
      <c r="C56" s="410">
        <f>IF(入力!B47="","",入力!B47)</f>
        <v>12</v>
      </c>
      <c r="D56" s="411"/>
      <c r="E56" s="412"/>
      <c r="F56" s="397" t="str">
        <f>IF(入力!C48="","",入力!C47&amp;"　"&amp;入力!E47&amp;"
"&amp;入力!C48&amp;"　"&amp;入力!E48)</f>
        <v/>
      </c>
      <c r="G56" s="398"/>
      <c r="H56" s="398"/>
      <c r="I56" s="398"/>
      <c r="J56" s="398"/>
      <c r="K56" s="398"/>
      <c r="L56" s="398"/>
      <c r="M56" s="398"/>
      <c r="N56" s="398"/>
      <c r="O56" s="398"/>
      <c r="P56" s="399"/>
      <c r="Q56" s="384" t="str">
        <f>IF(入力!G47="","",入力!G47)</f>
        <v/>
      </c>
      <c r="R56" s="385"/>
      <c r="S56" s="386"/>
      <c r="T56" s="403" t="str">
        <f>IF(入力!I47="","",入力!I47)</f>
        <v/>
      </c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5"/>
      <c r="AJ56" s="384" t="str">
        <f>IF(入力!M47="","",入力!M47)</f>
        <v/>
      </c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6"/>
      <c r="AZ56" s="384" t="str">
        <f>IF(入力!P47="","",入力!P47)</f>
        <v/>
      </c>
      <c r="BA56" s="385"/>
      <c r="BB56" s="385"/>
      <c r="BC56" s="385"/>
      <c r="BD56" s="385"/>
      <c r="BE56" s="385"/>
      <c r="BF56" s="390"/>
    </row>
    <row r="57" spans="3:58" ht="15" customHeight="1" thickBo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5"/>
  <cols>
    <col min="1" max="2" width="6.08984375" style="1" customWidth="1"/>
    <col min="3" max="6" width="7.453125" style="1" customWidth="1"/>
    <col min="7" max="15" width="6.08984375" style="1" customWidth="1"/>
    <col min="16" max="22" width="6.5429687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馬場　未來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青葉台小学校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521893556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松永　遼花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有秋西小学校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522696866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西宮　愛華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千種小学校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522696859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三木　心晴</v>
      </c>
      <c r="D33" s="273"/>
      <c r="E33" s="273"/>
      <c r="F33" s="273"/>
      <c r="G33" s="260">
        <f>IF(入力!G33="","",入力!G33)</f>
        <v>4</v>
      </c>
      <c r="H33" s="260" t="str">
        <f>IF(入力!H33="","",入力!H33)</f>
        <v/>
      </c>
      <c r="I33" s="260" t="str">
        <f>IF(入力!I33="","",入力!I33)</f>
        <v>国分寺台西小学校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522868652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堀内　華楓</v>
      </c>
      <c r="D35" s="273"/>
      <c r="E35" s="273"/>
      <c r="F35" s="273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523990963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麻生　鈴夏</v>
      </c>
      <c r="D37" s="273"/>
      <c r="E37" s="273"/>
      <c r="F37" s="273"/>
      <c r="G37" s="260">
        <f>IF(入力!G37="","",入力!G37)</f>
        <v>1</v>
      </c>
      <c r="H37" s="260" t="str">
        <f>IF(入力!H37="","",入力!H37)</f>
        <v/>
      </c>
      <c r="I37" s="260" t="str">
        <f>IF(入力!I37="","",入力!I37)</f>
        <v>八幡小学校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523338291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須藤　柚希</v>
      </c>
      <c r="D39" s="273"/>
      <c r="E39" s="273"/>
      <c r="F39" s="273"/>
      <c r="G39" s="260">
        <f>IF(入力!G39="","",入力!G39)</f>
        <v>1</v>
      </c>
      <c r="H39" s="260" t="str">
        <f>IF(入力!H39="","",入力!H39)</f>
        <v/>
      </c>
      <c r="I39" s="260" t="str">
        <f>IF(入力!I39="","",入力!I39)</f>
        <v>長浦小学校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523338307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武内　優花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521893563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5"/>
  <cols>
    <col min="1" max="2" width="6.08984375" style="1" customWidth="1"/>
    <col min="3" max="6" width="7.453125" style="1" customWidth="1"/>
    <col min="7" max="15" width="6.08984375" style="1" customWidth="1"/>
    <col min="16" max="22" width="6.5429687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馬場　未來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青葉台小学校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521893556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松永　遼花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有秋西小学校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522696866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西宮　愛華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千種小学校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522696859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三木　心晴</v>
      </c>
      <c r="D33" s="273"/>
      <c r="E33" s="273"/>
      <c r="F33" s="273"/>
      <c r="G33" s="260">
        <f>IF(入力!G33="","",入力!G33)</f>
        <v>4</v>
      </c>
      <c r="H33" s="260" t="str">
        <f>IF(入力!H33="","",入力!H33)</f>
        <v/>
      </c>
      <c r="I33" s="260" t="str">
        <f>IF(入力!I33="","",入力!I33)</f>
        <v>国分寺台西小学校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522868652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堀内　華楓</v>
      </c>
      <c r="D35" s="273"/>
      <c r="E35" s="273"/>
      <c r="F35" s="273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国分寺台西小学校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523990963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麻生　鈴夏</v>
      </c>
      <c r="D37" s="273"/>
      <c r="E37" s="273"/>
      <c r="F37" s="273"/>
      <c r="G37" s="260">
        <f>IF(入力!G37="","",入力!G37)</f>
        <v>1</v>
      </c>
      <c r="H37" s="260" t="str">
        <f>IF(入力!H37="","",入力!H37)</f>
        <v/>
      </c>
      <c r="I37" s="260" t="str">
        <f>IF(入力!I37="","",入力!I37)</f>
        <v>八幡小学校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523338291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須藤　柚希</v>
      </c>
      <c r="D39" s="273"/>
      <c r="E39" s="273"/>
      <c r="F39" s="273"/>
      <c r="G39" s="260">
        <f>IF(入力!G39="","",入力!G39)</f>
        <v>1</v>
      </c>
      <c r="H39" s="260" t="str">
        <f>IF(入力!H39="","",入力!H39)</f>
        <v/>
      </c>
      <c r="I39" s="260" t="str">
        <f>IF(入力!I39="","",入力!I39)</f>
        <v>長浦小学校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523338307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武内　優花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521893563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10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51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53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馬場</v>
      </c>
      <c r="D24" s="66" t="str">
        <f>VLOOKUP($B$51,$A$53:$F$352,4)</f>
        <v>未來</v>
      </c>
      <c r="E24" s="66" t="str">
        <f>VLOOKUP($B$51,$A$53:$F$352,5)</f>
        <v>ババ</v>
      </c>
      <c r="F24" s="66" t="str">
        <f>VLOOKUP($B$51,$A$53:$F$352,6)</f>
        <v>ミライ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5" thickBot="1">
      <c r="A50" s="34"/>
      <c r="B50" s="35"/>
    </row>
    <row r="51" spans="1:41" ht="13.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馬場</v>
      </c>
      <c r="D53" s="30" t="str">
        <f>IF(入力!E26="","",入力!E26)</f>
        <v>未來</v>
      </c>
      <c r="E53" s="30" t="str">
        <f>IF(入力!C25="","",入力!C25)</f>
        <v>ババ</v>
      </c>
      <c r="F53" s="30" t="str">
        <f>IF(入力!E25="","",入力!E25)</f>
        <v>ミライ</v>
      </c>
      <c r="G53" s="30">
        <f>IF(入力!M25="","",入力!M25)</f>
        <v>521893556</v>
      </c>
      <c r="H53" s="30" t="str">
        <f>IF(入力!I25="","",入力!I25)</f>
        <v>青葉台小学校</v>
      </c>
      <c r="I53" s="30">
        <f>IF(入力!G25="","",入力!G25)</f>
        <v>5</v>
      </c>
      <c r="J53" s="30">
        <f>IF(入力!P25="","",入力!P25)</f>
        <v>140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松永</v>
      </c>
      <c r="D54" s="30" t="str">
        <f>IF(入力!E28="","",入力!E28)</f>
        <v>遼花</v>
      </c>
      <c r="E54" s="30" t="str">
        <f>IF(入力!C27="","",入力!C27)</f>
        <v>マツナガ</v>
      </c>
      <c r="F54" s="30" t="str">
        <f>IF(入力!E27="","",入力!E27)</f>
        <v>ハルカ</v>
      </c>
      <c r="G54" s="30">
        <f>IF(入力!M27="","",入力!M27)</f>
        <v>522696866</v>
      </c>
      <c r="H54" s="30" t="str">
        <f>IF(入力!I27="","",入力!I27)</f>
        <v>有秋西小学校</v>
      </c>
      <c r="I54" s="30">
        <f>IF(入力!G27="","",入力!G27)</f>
        <v>5</v>
      </c>
      <c r="J54" s="30">
        <f>IF(入力!P27="","",入力!P27)</f>
        <v>141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大桑</v>
      </c>
      <c r="D55" s="30" t="str">
        <f>IF(入力!E30="","",入力!E30)</f>
        <v>瑠華</v>
      </c>
      <c r="E55" s="30" t="str">
        <f>IF(入力!C29="","",入力!C29)</f>
        <v>オオクワ</v>
      </c>
      <c r="F55" s="30" t="str">
        <f>IF(入力!E29="","",入力!E29)</f>
        <v>ルカ</v>
      </c>
      <c r="G55" s="30">
        <f>IF(入力!M29="","",入力!M29)</f>
        <v>521995069</v>
      </c>
      <c r="H55" s="30" t="str">
        <f>IF(入力!I29="","",入力!I29)</f>
        <v>有秋西小学校</v>
      </c>
      <c r="I55" s="30">
        <f>IF(入力!G29="","",入力!G29)</f>
        <v>5</v>
      </c>
      <c r="J55" s="30">
        <f>IF(入力!P29="","",入力!P29)</f>
        <v>152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西宮</v>
      </c>
      <c r="D56" s="30" t="str">
        <f>IF(入力!E32="","",入力!E32)</f>
        <v>愛華</v>
      </c>
      <c r="E56" s="30" t="str">
        <f>IF(入力!C31="","",入力!C31)</f>
        <v>ニシミヤ</v>
      </c>
      <c r="F56" s="30" t="str">
        <f>IF(入力!E31="","",入力!E31)</f>
        <v>マナカ</v>
      </c>
      <c r="G56" s="30">
        <f>IF(入力!M31="","",入力!M31)</f>
        <v>522696859</v>
      </c>
      <c r="H56" s="30" t="str">
        <f>IF(入力!I31="","",入力!I31)</f>
        <v>千種小学校</v>
      </c>
      <c r="I56" s="30">
        <f>IF(入力!G31="","",入力!G31)</f>
        <v>5</v>
      </c>
      <c r="J56" s="30">
        <f>IF(入力!P31="","",入力!P31)</f>
        <v>154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三木</v>
      </c>
      <c r="D57" s="30" t="str">
        <f>IF(入力!E34="","",入力!E34)</f>
        <v>心晴</v>
      </c>
      <c r="E57" s="30" t="str">
        <f>IF(入力!C33="","",入力!C33)</f>
        <v>ミキ</v>
      </c>
      <c r="F57" s="30" t="str">
        <f>IF(入力!E33="","",入力!E33)</f>
        <v>コハル</v>
      </c>
      <c r="G57" s="30">
        <f>IF(入力!M33="","",入力!M33)</f>
        <v>522868652</v>
      </c>
      <c r="H57" s="30" t="str">
        <f>IF(入力!I33="","",入力!I33)</f>
        <v>国分寺台西小学校</v>
      </c>
      <c r="I57" s="30">
        <f>IF(入力!G33="","",入力!G33)</f>
        <v>4</v>
      </c>
      <c r="J57" s="30">
        <f>IF(入力!P33="","",入力!P33)</f>
        <v>131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堀内</v>
      </c>
      <c r="D58" s="30" t="str">
        <f>IF(入力!E36="","",入力!E36)</f>
        <v>華楓</v>
      </c>
      <c r="E58" s="30" t="str">
        <f>IF(入力!C35="","",入力!C35)</f>
        <v>ホリウチ</v>
      </c>
      <c r="F58" s="30" t="str">
        <f>IF(入力!E35="","",入力!E35)</f>
        <v>ハナカ</v>
      </c>
      <c r="G58" s="30">
        <f>IF(入力!M35="","",入力!M35)</f>
        <v>523990963</v>
      </c>
      <c r="H58" s="30" t="str">
        <f>IF(入力!I35="","",入力!I35)</f>
        <v>国分寺台西小学校</v>
      </c>
      <c r="I58" s="30">
        <f>IF(入力!G35="","",入力!G35)</f>
        <v>4</v>
      </c>
      <c r="J58" s="30">
        <f>IF(入力!P35="","",入力!P35)</f>
        <v>138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麻生</v>
      </c>
      <c r="D59" s="30" t="str">
        <f>IF(入力!E38="","",入力!E38)</f>
        <v>鈴夏</v>
      </c>
      <c r="E59" s="30" t="str">
        <f>IF(入力!C37="","",入力!C37)</f>
        <v>アソウ</v>
      </c>
      <c r="F59" s="30" t="str">
        <f>IF(入力!E37="","",入力!E37)</f>
        <v>スズカ</v>
      </c>
      <c r="G59" s="30">
        <f>IF(入力!M37="","",入力!M37)</f>
        <v>523338291</v>
      </c>
      <c r="H59" s="30" t="str">
        <f>IF(入力!I37="","",入力!I37)</f>
        <v>八幡小学校</v>
      </c>
      <c r="I59" s="30">
        <f>IF(入力!G37="","",入力!G37)</f>
        <v>1</v>
      </c>
      <c r="J59" s="30">
        <f>IF(入力!P37="","",入力!P37)</f>
        <v>125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須藤</v>
      </c>
      <c r="D60" s="30" t="str">
        <f>IF(入力!E40="","",入力!E40)</f>
        <v>柚希</v>
      </c>
      <c r="E60" s="30" t="str">
        <f>IF(入力!C39="","",入力!C39)</f>
        <v>スドウ</v>
      </c>
      <c r="F60" s="30" t="str">
        <f>IF(入力!E39="","",入力!E39)</f>
        <v>ユズキ</v>
      </c>
      <c r="G60" s="30">
        <f>IF(入力!M39="","",入力!M39)</f>
        <v>523338307</v>
      </c>
      <c r="H60" s="30" t="str">
        <f>IF(入力!I39="","",入力!I39)</f>
        <v>長浦小学校</v>
      </c>
      <c r="I60" s="30">
        <f>IF(入力!G39="","",入力!G39)</f>
        <v>1</v>
      </c>
      <c r="J60" s="30">
        <f>IF(入力!P39="","",入力!P39)</f>
        <v>120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武内</v>
      </c>
      <c r="D61" s="30" t="str">
        <f>IF(入力!E42="","",入力!E42)</f>
        <v>優花</v>
      </c>
      <c r="E61" s="30" t="str">
        <f>IF(入力!C41="","",入力!C41)</f>
        <v>タケウチ</v>
      </c>
      <c r="F61" s="30" t="str">
        <f>IF(入力!E41="","",入力!E41)</f>
        <v>ユウカ</v>
      </c>
      <c r="G61" s="30">
        <f>IF(入力!M41="","",入力!M41)</f>
        <v>521893563</v>
      </c>
      <c r="H61" s="30" t="str">
        <f>IF(入力!I41="","",入力!I41)</f>
        <v>国分寺台西小学校</v>
      </c>
      <c r="I61" s="30">
        <f>IF(入力!G41="","",入力!G41)</f>
        <v>5</v>
      </c>
      <c r="J61" s="30">
        <f>IF(入力!P41="","",入力!P41)</f>
        <v>145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渡辺 誠</cp:lastModifiedBy>
  <cp:lastPrinted>2022-04-28T08:08:53Z</cp:lastPrinted>
  <dcterms:created xsi:type="dcterms:W3CDTF">2014-04-05T09:56:00Z</dcterms:created>
  <dcterms:modified xsi:type="dcterms:W3CDTF">2024-01-24T13:25:09Z</dcterms:modified>
</cp:coreProperties>
</file>