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58648F51-8361-471E-B440-686098BEC705}" xr6:coauthVersionLast="32" xr6:coauthVersionMax="32" xr10:uidLastSave="{00000000-0000-0000-0000-000000000000}"/>
  <workbookProtection lockStructure="1"/>
  <bookViews>
    <workbookView xWindow="0" yWindow="0" windowWidth="12444" windowHeight="7908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<sst xmlns="http://schemas.openxmlformats.org/spreadsheetml/2006/main" count="404" uniqueCount="266">
  <si>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</si>
  <si>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</si>
  <si>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</si>
  <si>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</si>
  <si>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</si>
  <si>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</si>
  <si>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</si>
  <si>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</si>
  <si>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</si>
  <si>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</si>
  <si>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</si>
  <si>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</si>
  <si>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</si>
  <si>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</si>
  <si>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</si>
  <si>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</si>
  <si>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</si>
  <si>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</si>
  <si>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</si>
  <si>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</si>
  <si>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</si>
  <si>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</si>
  <si>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</si>
  <si>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</si>
  <si>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</si>
  <si>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</si>
  <si>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</si>
  <si>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</si>
  <si>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</si>
  <si>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</si>
  <si>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</si>
  <si>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</si>
  <si>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</si>
  <si>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</si>
  <si>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</si>
  <si>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</si>
  <si>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</si>
  <si>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</si>
  <si>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</si>
  <si>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</si>
  <si>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</si>
  <si>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</si>
  <si>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</si>
  <si>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</si>
  <si>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</si>
  <si>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</si>
  <si>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</si>
  <si>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</si>
  <si>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</si>
  <si>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</si>
  <si>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</si>
  <si>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</si>
  <si>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</si>
  <si>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</si>
  <si>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</si>
  <si>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</si>
  <si>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</si>
  <si>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</si>
  <si>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</si>
  <si>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</si>
  <si>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</si>
  <si>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</si>
  <si>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</si>
  <si>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</si>
  <si>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</si>
  <si>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</si>
  <si>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</si>
  <si>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</si>
  <si>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</si>
  <si>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</si>
  <si>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</si>
  <si>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</si>
  <si>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</si>
  <si>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</si>
  <si>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</si>
  <si>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</si>
  <si>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</si>
  <si>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</si>
  <si>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</si>
  <si>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</si>
  <si>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</si>
  <si>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</si>
  <si>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</si>
  <si>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</si>
  <si>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</si>
  <si>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</si>
  <si>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</si>
  <si>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</si>
  <si>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</si>
  <si>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</si>
  <si>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</si>
  <si>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</si>
  <si>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</si>
  <si>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</si>
  <si>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</si>
  <si>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</si>
  <si>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</si>
  <si>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</si>
  <si>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</si>
  <si>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</si>
  <si>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</si>
  <si>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</si>
  <si>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</si>
  <si>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</si>
  <si>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</si>
  <si>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</si>
  <si>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</si>
  <si>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</si>
  <si>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</si>
  <si>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</si>
  <si>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</si>
  <si>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</si>
  <si>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</si>
  <si>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</si>
  <si>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</si>
  <si>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</si>
  <si>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</si>
  <si>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</si>
  <si>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</si>
  <si>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</si>
  <si>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</si>
  <si>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</si>
  <si>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</si>
  <si>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</si>
  <si>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</si>
  <si>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</si>
  <si>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</si>
  <si>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</si>
  <si>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</si>
  <si>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</si>
  <si>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</si>
  <si>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</si>
  <si>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</si>
  <si>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</si>
  <si>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</si>
  <si>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</si>
  <si>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</si>
  <si>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</si>
  <si>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</si>
  <si>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</si>
  <si>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</si>
  <si>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</si>
  <si>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</si>
  <si>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</si>
  <si>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</si>
  <si>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</si>
  <si>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</si>
  <si>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</si>
  <si>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</si>
  <si>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</si>
  <si>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</si>
  <si>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</si>
  <si>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</si>
  <si>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</si>
  <si>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</si>
  <si>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</si>
  <si>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</si>
  <si>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</si>
  <si>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</si>
  <si>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</si>
  <si>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</si>
  <si>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</si>
  <si>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</si>
  <si>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</si>
  <si>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</si>
  <si>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</si>
  <si>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</si>
  <si>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</si>
  <si>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</si>
  <si>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</si>
  <si>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</si>
  <si>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</si>
  <si>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</si>
  <si>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</si>
  <si>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</si>
  <si>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</si>
  <si>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</si>
  <si>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</si>
  <si>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</si>
  <si>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</si>
  <si>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</si>
  <si>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</si>
  <si>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</si>
  <si>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</si>
  <si>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</si>
  <si>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</si>
  <si>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</si>
  <si>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</si>
  <si>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</si>
  <si>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</si>
  <si>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</si>
  <si>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</si>
  <si>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</si>
  <si>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</si>
  <si>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</si>
  <si>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</si>
  <si>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</si>
  <si>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</si>
  <si>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</si>
  <si>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</si>
  <si>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</si>
  <si>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</si>
  <si>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</si>
  <si>
    <t>ヒロユキ</t>
  </si>
  <si>
    <t>中島</t>
    <rPh sb="0" eb="2">
      <t>ナカジマ</t>
    </rPh>
    <phoneticPr fontId="2"/>
  </si>
  <si>
    <t>宏之</t>
    <rPh sb="0" eb="2">
      <t>ヒロユキ</t>
    </rPh>
    <phoneticPr fontId="2"/>
  </si>
  <si>
    <t>オバタ</t>
  </si>
  <si>
    <t>ユウイチ</t>
  </si>
  <si>
    <t>小幡</t>
    <rPh sb="0" eb="2">
      <t>オバタ</t>
    </rPh>
    <phoneticPr fontId="2"/>
  </si>
  <si>
    <t>祐一</t>
    <rPh sb="0" eb="2">
      <t>ユウイチ</t>
    </rPh>
    <phoneticPr fontId="2"/>
  </si>
  <si>
    <t>021065</t>
  </si>
  <si>
    <t>0217592</t>
  </si>
  <si>
    <t>0376976</t>
  </si>
  <si>
    <t>久留里</t>
    <rPh sb="0" eb="3">
      <t>クルリ</t>
    </rPh>
    <phoneticPr fontId="2"/>
  </si>
  <si>
    <t>祇園</t>
    <rPh sb="0" eb="2">
      <t>ギオン</t>
    </rPh>
    <phoneticPr fontId="2"/>
  </si>
  <si>
    <t>木更津市祇園４－１７－１３</t>
    <rPh sb="0" eb="4">
      <t>キサラヅシ</t>
    </rPh>
    <rPh sb="4" eb="6">
      <t>ギオン</t>
    </rPh>
    <phoneticPr fontId="2"/>
  </si>
  <si>
    <t>木更津市清見台東３－２８－１４</t>
    <rPh sb="0" eb="4">
      <t>キサラヅシ</t>
    </rPh>
    <rPh sb="4" eb="7">
      <t>キヨミダイ</t>
    </rPh>
    <rPh sb="7" eb="8">
      <t>ヒガシ</t>
    </rPh>
    <phoneticPr fontId="2"/>
  </si>
  <si>
    <t>292</t>
    <phoneticPr fontId="2"/>
  </si>
  <si>
    <t>0052</t>
    <phoneticPr fontId="2"/>
  </si>
  <si>
    <t>0041</t>
    <phoneticPr fontId="2"/>
  </si>
  <si>
    <t>0438</t>
    <phoneticPr fontId="2"/>
  </si>
  <si>
    <t>71</t>
    <phoneticPr fontId="2"/>
  </si>
  <si>
    <t>8623</t>
    <phoneticPr fontId="2"/>
  </si>
  <si>
    <t>97</t>
    <phoneticPr fontId="2"/>
  </si>
  <si>
    <t>1876</t>
    <phoneticPr fontId="2"/>
  </si>
  <si>
    <t>090</t>
    <phoneticPr fontId="2"/>
  </si>
  <si>
    <t>1614</t>
    <phoneticPr fontId="2"/>
  </si>
  <si>
    <t>4198</t>
    <phoneticPr fontId="2"/>
  </si>
  <si>
    <t>ユウコ</t>
  </si>
  <si>
    <t>楠本</t>
    <rPh sb="0" eb="2">
      <t>クスモト</t>
    </rPh>
    <phoneticPr fontId="2"/>
  </si>
  <si>
    <t>優子</t>
    <rPh sb="0" eb="2">
      <t>ユウコ</t>
    </rPh>
    <phoneticPr fontId="2"/>
  </si>
  <si>
    <t>ミヅキ</t>
  </si>
  <si>
    <t>美月</t>
    <rPh sb="0" eb="1">
      <t>ビ</t>
    </rPh>
    <rPh sb="1" eb="2">
      <t>ツキ</t>
    </rPh>
    <phoneticPr fontId="2"/>
  </si>
  <si>
    <t>サワ</t>
  </si>
  <si>
    <t>アユミ</t>
  </si>
  <si>
    <t>澤</t>
    <rPh sb="0" eb="1">
      <t>サワ</t>
    </rPh>
    <phoneticPr fontId="2"/>
  </si>
  <si>
    <t>あゆみ</t>
  </si>
  <si>
    <t>スズキ</t>
  </si>
  <si>
    <t>ココネ</t>
  </si>
  <si>
    <t>鈴木</t>
    <rPh sb="0" eb="2">
      <t>スズキ</t>
    </rPh>
    <phoneticPr fontId="2"/>
  </si>
  <si>
    <t>心音</t>
    <rPh sb="0" eb="2">
      <t>シンオン</t>
    </rPh>
    <phoneticPr fontId="2"/>
  </si>
  <si>
    <t>ゴイブチ</t>
  </si>
  <si>
    <t>アオイ</t>
  </si>
  <si>
    <t>五位渕</t>
    <rPh sb="0" eb="2">
      <t>ゴイ</t>
    </rPh>
    <rPh sb="2" eb="3">
      <t>ブチ</t>
    </rPh>
    <phoneticPr fontId="2"/>
  </si>
  <si>
    <t>葵</t>
    <rPh sb="0" eb="1">
      <t>アオイ</t>
    </rPh>
    <phoneticPr fontId="2"/>
  </si>
  <si>
    <t>スドウ</t>
  </si>
  <si>
    <t>ミク</t>
  </si>
  <si>
    <t>須藤</t>
    <rPh sb="0" eb="2">
      <t>スドウ</t>
    </rPh>
    <phoneticPr fontId="2"/>
  </si>
  <si>
    <t>実来</t>
    <rPh sb="0" eb="1">
      <t>ミ</t>
    </rPh>
    <rPh sb="1" eb="2">
      <t>ク</t>
    </rPh>
    <phoneticPr fontId="2"/>
  </si>
  <si>
    <t>ワタナベ</t>
  </si>
  <si>
    <t>メグ</t>
  </si>
  <si>
    <t>渡邉</t>
    <rPh sb="0" eb="2">
      <t>ワタナベ</t>
    </rPh>
    <phoneticPr fontId="2"/>
  </si>
  <si>
    <t>芽久</t>
    <rPh sb="0" eb="1">
      <t>メ</t>
    </rPh>
    <rPh sb="1" eb="2">
      <t>ヒサ</t>
    </rPh>
    <phoneticPr fontId="2"/>
  </si>
  <si>
    <t>タカラダ</t>
  </si>
  <si>
    <t>マコト</t>
  </si>
  <si>
    <t>寳田</t>
    <rPh sb="0" eb="1">
      <t>タカラ</t>
    </rPh>
    <rPh sb="1" eb="2">
      <t>タ</t>
    </rPh>
    <phoneticPr fontId="2"/>
  </si>
  <si>
    <t>麻琴</t>
    <rPh sb="0" eb="2">
      <t>マコト</t>
    </rPh>
    <phoneticPr fontId="2"/>
  </si>
  <si>
    <t>クスモト</t>
    <phoneticPr fontId="2"/>
  </si>
  <si>
    <t>請西小</t>
    <rPh sb="0" eb="2">
      <t>ジョウザイ</t>
    </rPh>
    <rPh sb="2" eb="3">
      <t>ショウ</t>
    </rPh>
    <phoneticPr fontId="2"/>
  </si>
  <si>
    <t>祇園小</t>
    <rPh sb="0" eb="2">
      <t>ギオン</t>
    </rPh>
    <rPh sb="2" eb="3">
      <t>ショウ</t>
    </rPh>
    <phoneticPr fontId="2"/>
  </si>
  <si>
    <t>真舟小</t>
    <rPh sb="0" eb="2">
      <t>マフネ</t>
    </rPh>
    <rPh sb="2" eb="3">
      <t>ショウ</t>
    </rPh>
    <phoneticPr fontId="2"/>
  </si>
  <si>
    <t>南清小</t>
    <rPh sb="0" eb="1">
      <t>ミナミ</t>
    </rPh>
    <rPh sb="1" eb="2">
      <t>キヨシ</t>
    </rPh>
    <rPh sb="2" eb="3">
      <t>ショウ</t>
    </rPh>
    <phoneticPr fontId="2"/>
  </si>
  <si>
    <t>清見台小</t>
    <rPh sb="0" eb="3">
      <t>キヨミダイ</t>
    </rPh>
    <rPh sb="3" eb="4">
      <t>ショウ</t>
    </rPh>
    <phoneticPr fontId="2"/>
  </si>
  <si>
    <t>木更津第二小</t>
    <rPh sb="0" eb="3">
      <t>キサラヅ</t>
    </rPh>
    <rPh sb="3" eb="5">
      <t>ダイニ</t>
    </rPh>
    <rPh sb="5" eb="6">
      <t>ショウ</t>
    </rPh>
    <phoneticPr fontId="2"/>
  </si>
  <si>
    <t>木更津市</t>
    <rPh sb="0" eb="4">
      <t>キサラヅシ</t>
    </rPh>
    <phoneticPr fontId="2"/>
  </si>
  <si>
    <t>とっても小さいチームですが、心はでっかく、ポテンシャルは十二分！
あとは戦闘モードをオンにして、みんなで拾って、繋ぎまくるぞ～！
クラブ創立１０周年の節目にして初の８シードスタートです！
ぎおんウェーブをこれからもよろしくお願いします！</t>
    <rPh sb="14" eb="15">
      <t>ココロ</t>
    </rPh>
    <rPh sb="36" eb="38">
      <t>セントウ</t>
    </rPh>
    <rPh sb="112" eb="113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</si>
</sst>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P41" sqref="P41:T4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8" t="s">
        <v>183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</row>
    <row r="2" spans="1:51" ht="14.4" customHeight="1">
      <c r="A2" s="211" t="s">
        <v>189</v>
      </c>
      <c r="B2" s="212"/>
      <c r="C2" s="270" t="s">
        <v>200</v>
      </c>
      <c r="D2" s="271"/>
      <c r="E2" s="271"/>
      <c r="F2" s="271"/>
      <c r="G2" s="271"/>
      <c r="H2" s="271"/>
      <c r="I2" s="272"/>
      <c r="J2" s="93" t="s">
        <v>187</v>
      </c>
      <c r="K2" s="94"/>
      <c r="L2" s="94"/>
      <c r="M2" s="94"/>
      <c r="N2" s="94"/>
      <c r="O2" s="95"/>
      <c r="P2" s="93" t="s">
        <v>165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93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3" t="s">
        <v>190</v>
      </c>
      <c r="B3" s="214"/>
      <c r="C3" s="273" t="s">
        <v>201</v>
      </c>
      <c r="D3" s="274"/>
      <c r="E3" s="274"/>
      <c r="F3" s="274"/>
      <c r="G3" s="274"/>
      <c r="H3" s="274"/>
      <c r="I3" s="275"/>
      <c r="J3" s="90" t="s">
        <v>159</v>
      </c>
      <c r="K3" s="91"/>
      <c r="L3" s="91"/>
      <c r="M3" s="91"/>
      <c r="N3" s="91"/>
      <c r="O3" s="92"/>
      <c r="P3" s="208" t="s">
        <v>264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2" t="s">
        <v>182</v>
      </c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81" t="s">
        <v>191</v>
      </c>
      <c r="B4" s="82"/>
      <c r="C4" s="226">
        <v>433311389</v>
      </c>
      <c r="D4" s="227"/>
      <c r="E4" s="227"/>
      <c r="F4" s="227"/>
      <c r="G4" s="227"/>
      <c r="H4" s="227"/>
      <c r="I4" s="228"/>
      <c r="J4" s="204" t="s">
        <v>185</v>
      </c>
      <c r="K4" s="205"/>
      <c r="L4" s="205"/>
      <c r="M4" s="205"/>
      <c r="N4" s="205"/>
      <c r="O4" s="206"/>
      <c r="P4" s="184" t="s">
        <v>162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184</v>
      </c>
      <c r="B5" s="84"/>
      <c r="C5" s="99"/>
      <c r="D5" s="100"/>
      <c r="E5" s="100"/>
      <c r="F5" s="100"/>
      <c r="G5" s="100"/>
      <c r="H5" s="100"/>
      <c r="I5" s="101"/>
      <c r="J5" s="207">
        <v>23017</v>
      </c>
      <c r="K5" s="207"/>
      <c r="L5" s="207"/>
      <c r="M5" s="207"/>
      <c r="N5" s="207"/>
      <c r="O5" s="207"/>
      <c r="P5" s="186" t="s">
        <v>213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214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56"/>
      <c r="AV5" s="43" t="s">
        <v>161</v>
      </c>
      <c r="AW5" t="s">
        <v>186</v>
      </c>
    </row>
    <row r="6" spans="1:51" ht="22.5" customHeight="1">
      <c r="A6" s="77" t="s">
        <v>148</v>
      </c>
      <c r="B6" s="78"/>
      <c r="C6" s="229" t="s">
        <v>175</v>
      </c>
      <c r="D6" s="230"/>
      <c r="E6" s="231" t="s">
        <v>176</v>
      </c>
      <c r="F6" s="232"/>
      <c r="G6" s="98" t="s">
        <v>149</v>
      </c>
      <c r="H6" s="98"/>
      <c r="I6" s="98"/>
      <c r="J6" s="98" t="s">
        <v>14</v>
      </c>
      <c r="K6" s="98"/>
      <c r="L6" s="98"/>
      <c r="M6" s="98" t="s">
        <v>15</v>
      </c>
      <c r="N6" s="98"/>
      <c r="O6" s="98"/>
      <c r="P6" s="185" t="s">
        <v>163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200" t="s">
        <v>164</v>
      </c>
      <c r="AL6" s="200"/>
      <c r="AM6" s="200"/>
      <c r="AN6" s="200"/>
      <c r="AO6" s="200"/>
      <c r="AP6" s="200"/>
      <c r="AQ6" s="200"/>
      <c r="AR6" s="200"/>
      <c r="AS6" s="200"/>
      <c r="AT6" s="57" t="s">
        <v>192</v>
      </c>
    </row>
    <row r="7" spans="1:51" ht="13.5" customHeight="1">
      <c r="A7" s="77"/>
      <c r="B7" s="78"/>
      <c r="C7" s="138" t="s">
        <v>202</v>
      </c>
      <c r="D7" s="127"/>
      <c r="E7" s="139" t="s">
        <v>203</v>
      </c>
      <c r="F7" s="128"/>
      <c r="G7" s="131">
        <v>500777584</v>
      </c>
      <c r="H7" s="131"/>
      <c r="I7" s="131"/>
      <c r="J7" s="201" t="s">
        <v>210</v>
      </c>
      <c r="K7" s="131"/>
      <c r="L7" s="131"/>
      <c r="M7" s="201" t="s">
        <v>211</v>
      </c>
      <c r="N7" s="131"/>
      <c r="O7" s="131"/>
      <c r="P7" s="96" t="s">
        <v>72</v>
      </c>
      <c r="Q7" s="97"/>
      <c r="R7" s="86" t="s">
        <v>217</v>
      </c>
      <c r="S7" s="86"/>
      <c r="T7" s="86"/>
      <c r="U7" s="86"/>
      <c r="V7" s="50" t="s">
        <v>73</v>
      </c>
      <c r="W7" s="85" t="s">
        <v>218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58" t="s">
        <v>74</v>
      </c>
      <c r="AL7" s="198" t="s">
        <v>220</v>
      </c>
      <c r="AM7" s="198"/>
      <c r="AN7" s="198"/>
      <c r="AO7" s="198"/>
      <c r="AP7" s="198"/>
      <c r="AQ7" s="198"/>
      <c r="AR7" s="198"/>
      <c r="AS7" s="59" t="s">
        <v>75</v>
      </c>
      <c r="AT7" s="252">
        <v>42</v>
      </c>
    </row>
    <row r="8" spans="1:51" ht="18" customHeight="1">
      <c r="A8" s="77"/>
      <c r="B8" s="78"/>
      <c r="C8" s="136" t="s">
        <v>204</v>
      </c>
      <c r="D8" s="134"/>
      <c r="E8" s="137" t="s">
        <v>205</v>
      </c>
      <c r="F8" s="135"/>
      <c r="G8" s="131"/>
      <c r="H8" s="131"/>
      <c r="I8" s="131"/>
      <c r="J8" s="131"/>
      <c r="K8" s="131"/>
      <c r="L8" s="131"/>
      <c r="M8" s="131"/>
      <c r="N8" s="131"/>
      <c r="O8" s="131"/>
      <c r="P8" s="221" t="s">
        <v>215</v>
      </c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199" t="s">
        <v>221</v>
      </c>
      <c r="AL8" s="180"/>
      <c r="AM8" s="180"/>
      <c r="AN8" s="180"/>
      <c r="AO8" s="60" t="s">
        <v>76</v>
      </c>
      <c r="AP8" s="180" t="s">
        <v>222</v>
      </c>
      <c r="AQ8" s="180"/>
      <c r="AR8" s="180"/>
      <c r="AS8" s="181"/>
      <c r="AT8" s="252"/>
    </row>
    <row r="9" spans="1:51" ht="14.4" customHeight="1">
      <c r="A9" s="77" t="s">
        <v>150</v>
      </c>
      <c r="B9" s="78"/>
      <c r="C9" s="138" t="s">
        <v>206</v>
      </c>
      <c r="D9" s="127"/>
      <c r="E9" s="139" t="s">
        <v>207</v>
      </c>
      <c r="F9" s="128"/>
      <c r="G9" s="131">
        <v>507405845</v>
      </c>
      <c r="H9" s="131"/>
      <c r="I9" s="131"/>
      <c r="J9" s="131"/>
      <c r="K9" s="131"/>
      <c r="L9" s="131"/>
      <c r="M9" s="201" t="s">
        <v>212</v>
      </c>
      <c r="N9" s="131"/>
      <c r="O9" s="131"/>
      <c r="P9" s="96" t="s">
        <v>72</v>
      </c>
      <c r="Q9" s="97"/>
      <c r="R9" s="86" t="s">
        <v>217</v>
      </c>
      <c r="S9" s="86"/>
      <c r="T9" s="86"/>
      <c r="U9" s="86"/>
      <c r="V9" s="50" t="s">
        <v>73</v>
      </c>
      <c r="W9" s="85" t="s">
        <v>219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58" t="s">
        <v>193</v>
      </c>
      <c r="AL9" s="198" t="s">
        <v>220</v>
      </c>
      <c r="AM9" s="198"/>
      <c r="AN9" s="198"/>
      <c r="AO9" s="198"/>
      <c r="AP9" s="198"/>
      <c r="AQ9" s="198"/>
      <c r="AR9" s="198"/>
      <c r="AS9" s="59" t="s">
        <v>194</v>
      </c>
      <c r="AT9" s="253">
        <v>44</v>
      </c>
    </row>
    <row r="10" spans="1:51" ht="18" customHeight="1">
      <c r="A10" s="77"/>
      <c r="B10" s="78"/>
      <c r="C10" s="136" t="s">
        <v>208</v>
      </c>
      <c r="D10" s="134"/>
      <c r="E10" s="137" t="s">
        <v>209</v>
      </c>
      <c r="F10" s="135"/>
      <c r="G10" s="131"/>
      <c r="H10" s="131"/>
      <c r="I10" s="131"/>
      <c r="J10" s="131"/>
      <c r="K10" s="131"/>
      <c r="L10" s="131"/>
      <c r="M10" s="131"/>
      <c r="N10" s="131"/>
      <c r="O10" s="131"/>
      <c r="P10" s="221" t="s">
        <v>216</v>
      </c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58"/>
      <c r="AK10" s="199" t="s">
        <v>223</v>
      </c>
      <c r="AL10" s="180"/>
      <c r="AM10" s="180"/>
      <c r="AN10" s="180"/>
      <c r="AO10" s="60" t="s">
        <v>195</v>
      </c>
      <c r="AP10" s="180" t="s">
        <v>224</v>
      </c>
      <c r="AQ10" s="180"/>
      <c r="AR10" s="180"/>
      <c r="AS10" s="181"/>
      <c r="AT10" s="253"/>
    </row>
    <row r="11" spans="1:51" ht="14.4" customHeight="1">
      <c r="A11" s="77" t="s">
        <v>151</v>
      </c>
      <c r="B11" s="78"/>
      <c r="C11" s="126"/>
      <c r="D11" s="127"/>
      <c r="E11" s="127"/>
      <c r="F11" s="128"/>
      <c r="G11" s="131"/>
      <c r="H11" s="131"/>
      <c r="I11" s="131"/>
      <c r="J11" s="131"/>
      <c r="K11" s="131"/>
      <c r="L11" s="131"/>
      <c r="M11" s="131"/>
      <c r="N11" s="131"/>
      <c r="O11" s="131"/>
      <c r="P11" s="96" t="s">
        <v>72</v>
      </c>
      <c r="Q11" s="97"/>
      <c r="R11" s="86"/>
      <c r="S11" s="86"/>
      <c r="T11" s="86"/>
      <c r="U11" s="86"/>
      <c r="V11" s="50" t="s">
        <v>73</v>
      </c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58" t="s">
        <v>193</v>
      </c>
      <c r="AL11" s="198"/>
      <c r="AM11" s="198"/>
      <c r="AN11" s="198"/>
      <c r="AO11" s="198"/>
      <c r="AP11" s="198"/>
      <c r="AQ11" s="198"/>
      <c r="AR11" s="198"/>
      <c r="AS11" s="59" t="s">
        <v>194</v>
      </c>
      <c r="AT11" s="253"/>
    </row>
    <row r="12" spans="1:51" ht="18" customHeight="1">
      <c r="A12" s="77"/>
      <c r="B12" s="78"/>
      <c r="C12" s="133"/>
      <c r="D12" s="134"/>
      <c r="E12" s="134"/>
      <c r="F12" s="135"/>
      <c r="G12" s="131"/>
      <c r="H12" s="131"/>
      <c r="I12" s="131"/>
      <c r="J12" s="131"/>
      <c r="K12" s="131"/>
      <c r="L12" s="131"/>
      <c r="M12" s="131"/>
      <c r="N12" s="131"/>
      <c r="O12" s="131"/>
      <c r="P12" s="221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58"/>
      <c r="AK12" s="199"/>
      <c r="AL12" s="180"/>
      <c r="AM12" s="180"/>
      <c r="AN12" s="180"/>
      <c r="AO12" s="60" t="s">
        <v>195</v>
      </c>
      <c r="AP12" s="180"/>
      <c r="AQ12" s="180"/>
      <c r="AR12" s="180"/>
      <c r="AS12" s="181"/>
      <c r="AT12" s="253"/>
    </row>
    <row r="13" spans="1:51" ht="15" customHeight="1">
      <c r="A13" s="77" t="s">
        <v>152</v>
      </c>
      <c r="B13" s="78"/>
      <c r="C13" s="138" t="s">
        <v>202</v>
      </c>
      <c r="D13" s="127"/>
      <c r="E13" s="139" t="s">
        <v>203</v>
      </c>
      <c r="F13" s="128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82"/>
      <c r="S13" s="182"/>
      <c r="T13" s="182"/>
      <c r="U13" s="182"/>
      <c r="V13" s="47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3"/>
      <c r="AK13" s="61"/>
      <c r="AL13" s="259"/>
      <c r="AM13" s="259"/>
      <c r="AN13" s="259"/>
      <c r="AO13" s="259"/>
      <c r="AP13" s="259"/>
      <c r="AQ13" s="259"/>
      <c r="AR13" s="259"/>
      <c r="AS13" s="62"/>
      <c r="AT13" s="254"/>
    </row>
    <row r="14" spans="1:51" ht="18" customHeight="1">
      <c r="A14" s="77"/>
      <c r="B14" s="78"/>
      <c r="C14" s="136" t="s">
        <v>204</v>
      </c>
      <c r="D14" s="134"/>
      <c r="E14" s="137" t="s">
        <v>205</v>
      </c>
      <c r="F14" s="135"/>
      <c r="G14" s="132"/>
      <c r="H14" s="132"/>
      <c r="I14" s="132"/>
      <c r="J14" s="132"/>
      <c r="K14" s="132"/>
      <c r="L14" s="132"/>
      <c r="M14" s="132"/>
      <c r="N14" s="132"/>
      <c r="O14" s="132"/>
      <c r="P14" s="260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2"/>
      <c r="AK14" s="263"/>
      <c r="AL14" s="264"/>
      <c r="AM14" s="264"/>
      <c r="AN14" s="264"/>
      <c r="AO14" s="63"/>
      <c r="AP14" s="264"/>
      <c r="AQ14" s="264"/>
      <c r="AR14" s="264"/>
      <c r="AS14" s="265"/>
      <c r="AT14" s="254"/>
    </row>
    <row r="15" spans="1:51" ht="15" customHeight="1">
      <c r="A15" s="146" t="s">
        <v>166</v>
      </c>
      <c r="B15" s="78"/>
      <c r="C15" s="138" t="s">
        <v>202</v>
      </c>
      <c r="D15" s="127"/>
      <c r="E15" s="139" t="s">
        <v>203</v>
      </c>
      <c r="F15" s="128"/>
      <c r="G15" s="132"/>
      <c r="H15" s="132"/>
      <c r="I15" s="132"/>
      <c r="J15" s="132"/>
      <c r="K15" s="132"/>
      <c r="L15" s="132"/>
      <c r="M15" s="132"/>
      <c r="N15" s="132"/>
      <c r="O15" s="132"/>
      <c r="P15" s="96" t="s">
        <v>72</v>
      </c>
      <c r="Q15" s="97"/>
      <c r="R15" s="86" t="s">
        <v>217</v>
      </c>
      <c r="S15" s="86"/>
      <c r="T15" s="86"/>
      <c r="U15" s="86"/>
      <c r="V15" s="49" t="s">
        <v>73</v>
      </c>
      <c r="W15" s="85" t="s">
        <v>218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58" t="s">
        <v>193</v>
      </c>
      <c r="AL15" s="198" t="s">
        <v>225</v>
      </c>
      <c r="AM15" s="198"/>
      <c r="AN15" s="198"/>
      <c r="AO15" s="198"/>
      <c r="AP15" s="198"/>
      <c r="AQ15" s="198"/>
      <c r="AR15" s="198"/>
      <c r="AS15" s="59" t="s">
        <v>194</v>
      </c>
      <c r="AT15" s="253">
        <v>42</v>
      </c>
    </row>
    <row r="16" spans="1:51" ht="18" customHeight="1">
      <c r="A16" s="77"/>
      <c r="B16" s="78"/>
      <c r="C16" s="136" t="s">
        <v>204</v>
      </c>
      <c r="D16" s="134"/>
      <c r="E16" s="137" t="s">
        <v>205</v>
      </c>
      <c r="F16" s="135"/>
      <c r="G16" s="132"/>
      <c r="H16" s="132"/>
      <c r="I16" s="132"/>
      <c r="J16" s="132"/>
      <c r="K16" s="132"/>
      <c r="L16" s="132"/>
      <c r="M16" s="132"/>
      <c r="N16" s="132"/>
      <c r="O16" s="132"/>
      <c r="P16" s="221" t="s">
        <v>215</v>
      </c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199" t="s">
        <v>226</v>
      </c>
      <c r="AL16" s="180"/>
      <c r="AM16" s="180"/>
      <c r="AN16" s="180"/>
      <c r="AO16" s="60" t="s">
        <v>195</v>
      </c>
      <c r="AP16" s="180" t="s">
        <v>227</v>
      </c>
      <c r="AQ16" s="180"/>
      <c r="AR16" s="180"/>
      <c r="AS16" s="181"/>
      <c r="AT16" s="253"/>
    </row>
    <row r="17" spans="1:46">
      <c r="A17" s="77" t="s">
        <v>6</v>
      </c>
      <c r="B17" s="78"/>
      <c r="C17" s="149" t="str">
        <f>IF(P16="","",P16)</f>
        <v>木更津市祇園４－１７－１３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77"/>
      <c r="B18" s="78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77" t="s">
        <v>7</v>
      </c>
      <c r="B19" s="78"/>
      <c r="C19" s="149" t="str">
        <f>IF(AL15="","",AL15&amp;"-"&amp;AK16&amp;"-"&amp;AP16)</f>
        <v>090-1614-4198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77"/>
      <c r="B20" s="7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77" t="s">
        <v>153</v>
      </c>
      <c r="B21" s="78"/>
      <c r="C21" s="147">
        <v>90</v>
      </c>
      <c r="D21" s="129"/>
      <c r="E21" s="129">
        <v>1614</v>
      </c>
      <c r="F21" s="129"/>
      <c r="G21" s="129">
        <v>4198</v>
      </c>
      <c r="H21" s="12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79"/>
      <c r="B22" s="80"/>
      <c r="C22" s="148"/>
      <c r="D22" s="130"/>
      <c r="E22" s="130"/>
      <c r="F22" s="130"/>
      <c r="G22" s="130"/>
      <c r="H22" s="13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0" t="s">
        <v>173</v>
      </c>
      <c r="D23" s="151"/>
      <c r="E23" s="152" t="s">
        <v>174</v>
      </c>
      <c r="F23" s="153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3" t="s">
        <v>167</v>
      </c>
      <c r="Q23" s="143"/>
      <c r="R23" s="143"/>
      <c r="S23" s="143"/>
      <c r="T23" s="22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78"/>
      <c r="C24" s="162" t="s">
        <v>171</v>
      </c>
      <c r="D24" s="163"/>
      <c r="E24" s="164" t="s">
        <v>172</v>
      </c>
      <c r="F24" s="165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25"/>
      <c r="U24" s="1"/>
      <c r="V24" s="1"/>
      <c r="W24" s="1"/>
      <c r="X24" s="1"/>
      <c r="Y24" s="140" t="s">
        <v>168</v>
      </c>
      <c r="Z24" s="141"/>
      <c r="AA24" s="141"/>
      <c r="AB24" s="141"/>
      <c r="AC24" s="141"/>
      <c r="AD24" s="141"/>
      <c r="AE24" s="141"/>
      <c r="AF24" s="141"/>
      <c r="AG24" s="14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2">
        <v>1</v>
      </c>
      <c r="B25" s="124">
        <v>1</v>
      </c>
      <c r="C25" s="191" t="s">
        <v>257</v>
      </c>
      <c r="D25" s="192"/>
      <c r="E25" s="193" t="s">
        <v>228</v>
      </c>
      <c r="F25" s="194"/>
      <c r="G25" s="102">
        <v>6</v>
      </c>
      <c r="H25" s="104"/>
      <c r="I25" s="116" t="s">
        <v>258</v>
      </c>
      <c r="J25" s="117"/>
      <c r="K25" s="117"/>
      <c r="L25" s="118"/>
      <c r="M25" s="102">
        <v>513377412</v>
      </c>
      <c r="N25" s="103"/>
      <c r="O25" s="104"/>
      <c r="P25" s="102">
        <v>146</v>
      </c>
      <c r="Q25" s="103"/>
      <c r="R25" s="103"/>
      <c r="S25" s="103"/>
      <c r="T25" s="108"/>
      <c r="U25" s="1"/>
      <c r="V25" s="1"/>
      <c r="W25" s="1"/>
      <c r="X25" s="1"/>
      <c r="Y25" s="110">
        <v>6</v>
      </c>
      <c r="Z25" s="111"/>
      <c r="AA25" s="111"/>
      <c r="AB25" s="111"/>
      <c r="AC25" s="111"/>
      <c r="AD25" s="111"/>
      <c r="AE25" s="111"/>
      <c r="AF25" s="111"/>
      <c r="AG25" s="1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3"/>
      <c r="B26" s="125"/>
      <c r="C26" s="195" t="s">
        <v>229</v>
      </c>
      <c r="D26" s="196"/>
      <c r="E26" s="154" t="s">
        <v>230</v>
      </c>
      <c r="F26" s="155"/>
      <c r="G26" s="105"/>
      <c r="H26" s="107"/>
      <c r="I26" s="119"/>
      <c r="J26" s="120"/>
      <c r="K26" s="120"/>
      <c r="L26" s="121"/>
      <c r="M26" s="105"/>
      <c r="N26" s="106"/>
      <c r="O26" s="107"/>
      <c r="P26" s="105"/>
      <c r="Q26" s="106"/>
      <c r="R26" s="106"/>
      <c r="S26" s="106"/>
      <c r="T26" s="109"/>
      <c r="U26" s="1"/>
      <c r="V26" s="1"/>
      <c r="W26" s="1"/>
      <c r="X26" s="1"/>
      <c r="Y26" s="113"/>
      <c r="Z26" s="114"/>
      <c r="AA26" s="114"/>
      <c r="AB26" s="114"/>
      <c r="AC26" s="114"/>
      <c r="AD26" s="114"/>
      <c r="AE26" s="114"/>
      <c r="AF26" s="114"/>
      <c r="AG26" s="1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2">
        <v>2</v>
      </c>
      <c r="B27" s="124">
        <v>2</v>
      </c>
      <c r="C27" s="138" t="s">
        <v>206</v>
      </c>
      <c r="D27" s="127"/>
      <c r="E27" s="139" t="s">
        <v>231</v>
      </c>
      <c r="F27" s="128"/>
      <c r="G27" s="102">
        <v>6</v>
      </c>
      <c r="H27" s="104"/>
      <c r="I27" s="116" t="s">
        <v>259</v>
      </c>
      <c r="J27" s="103"/>
      <c r="K27" s="103"/>
      <c r="L27" s="104"/>
      <c r="M27" s="102">
        <v>512068284</v>
      </c>
      <c r="N27" s="103"/>
      <c r="O27" s="104"/>
      <c r="P27" s="102">
        <v>151</v>
      </c>
      <c r="Q27" s="103"/>
      <c r="R27" s="103"/>
      <c r="S27" s="103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3"/>
      <c r="B28" s="125"/>
      <c r="C28" s="136" t="s">
        <v>208</v>
      </c>
      <c r="D28" s="134"/>
      <c r="E28" s="137" t="s">
        <v>232</v>
      </c>
      <c r="F28" s="135"/>
      <c r="G28" s="105"/>
      <c r="H28" s="107"/>
      <c r="I28" s="105"/>
      <c r="J28" s="106"/>
      <c r="K28" s="106"/>
      <c r="L28" s="107"/>
      <c r="M28" s="105"/>
      <c r="N28" s="106"/>
      <c r="O28" s="107"/>
      <c r="P28" s="105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2">
        <v>3</v>
      </c>
      <c r="B29" s="124">
        <v>3</v>
      </c>
      <c r="C29" s="191" t="s">
        <v>233</v>
      </c>
      <c r="D29" s="192"/>
      <c r="E29" s="193" t="s">
        <v>234</v>
      </c>
      <c r="F29" s="194"/>
      <c r="G29" s="102">
        <v>6</v>
      </c>
      <c r="H29" s="104"/>
      <c r="I29" s="116" t="s">
        <v>260</v>
      </c>
      <c r="J29" s="117"/>
      <c r="K29" s="117"/>
      <c r="L29" s="118"/>
      <c r="M29" s="102">
        <v>513499660</v>
      </c>
      <c r="N29" s="103"/>
      <c r="O29" s="104"/>
      <c r="P29" s="102">
        <v>147</v>
      </c>
      <c r="Q29" s="103"/>
      <c r="R29" s="103"/>
      <c r="S29" s="103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95" t="s">
        <v>235</v>
      </c>
      <c r="D30" s="196"/>
      <c r="E30" s="154" t="s">
        <v>236</v>
      </c>
      <c r="F30" s="155"/>
      <c r="G30" s="105"/>
      <c r="H30" s="107"/>
      <c r="I30" s="119"/>
      <c r="J30" s="120"/>
      <c r="K30" s="120"/>
      <c r="L30" s="121"/>
      <c r="M30" s="105"/>
      <c r="N30" s="106"/>
      <c r="O30" s="107"/>
      <c r="P30" s="105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2">
        <v>4</v>
      </c>
      <c r="B31" s="124">
        <v>4</v>
      </c>
      <c r="C31" s="138" t="s">
        <v>237</v>
      </c>
      <c r="D31" s="127"/>
      <c r="E31" s="139" t="s">
        <v>238</v>
      </c>
      <c r="F31" s="128"/>
      <c r="G31" s="102">
        <v>5</v>
      </c>
      <c r="H31" s="104"/>
      <c r="I31" s="116" t="s">
        <v>259</v>
      </c>
      <c r="J31" s="103"/>
      <c r="K31" s="103"/>
      <c r="L31" s="104"/>
      <c r="M31" s="102">
        <v>513609912</v>
      </c>
      <c r="N31" s="103"/>
      <c r="O31" s="104"/>
      <c r="P31" s="102">
        <v>134</v>
      </c>
      <c r="Q31" s="103"/>
      <c r="R31" s="103"/>
      <c r="S31" s="103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36" t="s">
        <v>239</v>
      </c>
      <c r="D32" s="134"/>
      <c r="E32" s="137" t="s">
        <v>240</v>
      </c>
      <c r="F32" s="135"/>
      <c r="G32" s="105"/>
      <c r="H32" s="107"/>
      <c r="I32" s="105"/>
      <c r="J32" s="106"/>
      <c r="K32" s="106"/>
      <c r="L32" s="107"/>
      <c r="M32" s="105"/>
      <c r="N32" s="106"/>
      <c r="O32" s="107"/>
      <c r="P32" s="105"/>
      <c r="Q32" s="106"/>
      <c r="R32" s="106"/>
      <c r="S32" s="106"/>
      <c r="T32" s="109"/>
      <c r="U32" s="1"/>
      <c r="V32" s="1"/>
      <c r="W32" s="1"/>
      <c r="X32" s="1"/>
      <c r="Y32" s="140" t="s">
        <v>197</v>
      </c>
      <c r="Z32" s="141"/>
      <c r="AA32" s="141"/>
      <c r="AB32" s="141"/>
      <c r="AC32" s="141"/>
      <c r="AD32" s="141"/>
      <c r="AE32" s="141"/>
      <c r="AF32" s="141"/>
      <c r="AG32" s="14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2">
        <v>5</v>
      </c>
      <c r="B33" s="124">
        <v>5</v>
      </c>
      <c r="C33" s="191" t="s">
        <v>241</v>
      </c>
      <c r="D33" s="192"/>
      <c r="E33" s="193" t="s">
        <v>242</v>
      </c>
      <c r="F33" s="194"/>
      <c r="G33" s="102">
        <v>5</v>
      </c>
      <c r="H33" s="104"/>
      <c r="I33" s="116" t="s">
        <v>261</v>
      </c>
      <c r="J33" s="117"/>
      <c r="K33" s="117"/>
      <c r="L33" s="118"/>
      <c r="M33" s="102">
        <v>513488059</v>
      </c>
      <c r="N33" s="103"/>
      <c r="O33" s="104"/>
      <c r="P33" s="102">
        <v>150</v>
      </c>
      <c r="Q33" s="103"/>
      <c r="R33" s="103"/>
      <c r="S33" s="103"/>
      <c r="T33" s="108"/>
      <c r="U33" s="1"/>
      <c r="V33" s="1"/>
      <c r="W33" s="1"/>
      <c r="X33" s="1"/>
      <c r="Y33" s="215">
        <v>1</v>
      </c>
      <c r="Z33" s="216"/>
      <c r="AA33" s="216"/>
      <c r="AB33" s="216"/>
      <c r="AC33" s="216"/>
      <c r="AD33" s="216"/>
      <c r="AE33" s="216"/>
      <c r="AF33" s="216"/>
      <c r="AG33" s="21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3"/>
      <c r="B34" s="125"/>
      <c r="C34" s="195" t="s">
        <v>243</v>
      </c>
      <c r="D34" s="196"/>
      <c r="E34" s="154" t="s">
        <v>244</v>
      </c>
      <c r="F34" s="155"/>
      <c r="G34" s="105"/>
      <c r="H34" s="107"/>
      <c r="I34" s="119"/>
      <c r="J34" s="120"/>
      <c r="K34" s="120"/>
      <c r="L34" s="121"/>
      <c r="M34" s="105"/>
      <c r="N34" s="106"/>
      <c r="O34" s="107"/>
      <c r="P34" s="105"/>
      <c r="Q34" s="106"/>
      <c r="R34" s="106"/>
      <c r="S34" s="106"/>
      <c r="T34" s="109"/>
      <c r="U34" s="1"/>
      <c r="V34" s="1"/>
      <c r="W34" s="1"/>
      <c r="X34" s="1"/>
      <c r="Y34" s="218"/>
      <c r="Z34" s="219"/>
      <c r="AA34" s="219"/>
      <c r="AB34" s="219"/>
      <c r="AC34" s="219"/>
      <c r="AD34" s="219"/>
      <c r="AE34" s="219"/>
      <c r="AF34" s="219"/>
      <c r="AG34" s="22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2">
        <v>6</v>
      </c>
      <c r="B35" s="124">
        <v>6</v>
      </c>
      <c r="C35" s="138" t="s">
        <v>245</v>
      </c>
      <c r="D35" s="127"/>
      <c r="E35" s="139" t="s">
        <v>246</v>
      </c>
      <c r="F35" s="128"/>
      <c r="G35" s="102">
        <v>4</v>
      </c>
      <c r="H35" s="104"/>
      <c r="I35" s="116" t="s">
        <v>262</v>
      </c>
      <c r="J35" s="103"/>
      <c r="K35" s="103"/>
      <c r="L35" s="104"/>
      <c r="M35" s="102">
        <v>514348526</v>
      </c>
      <c r="N35" s="103"/>
      <c r="O35" s="104"/>
      <c r="P35" s="102">
        <v>140</v>
      </c>
      <c r="Q35" s="103"/>
      <c r="R35" s="103"/>
      <c r="S35" s="103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3"/>
      <c r="B36" s="125"/>
      <c r="C36" s="136" t="s">
        <v>247</v>
      </c>
      <c r="D36" s="134"/>
      <c r="E36" s="137" t="s">
        <v>248</v>
      </c>
      <c r="F36" s="135"/>
      <c r="G36" s="105"/>
      <c r="H36" s="107"/>
      <c r="I36" s="105"/>
      <c r="J36" s="106"/>
      <c r="K36" s="106"/>
      <c r="L36" s="107"/>
      <c r="M36" s="105"/>
      <c r="N36" s="106"/>
      <c r="O36" s="107"/>
      <c r="P36" s="105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2">
        <v>7</v>
      </c>
      <c r="B37" s="124">
        <v>7</v>
      </c>
      <c r="C37" s="138" t="s">
        <v>249</v>
      </c>
      <c r="D37" s="127"/>
      <c r="E37" s="139" t="s">
        <v>250</v>
      </c>
      <c r="F37" s="128"/>
      <c r="G37" s="102">
        <v>4</v>
      </c>
      <c r="H37" s="104"/>
      <c r="I37" s="116" t="s">
        <v>263</v>
      </c>
      <c r="J37" s="103"/>
      <c r="K37" s="103"/>
      <c r="L37" s="104"/>
      <c r="M37" s="102">
        <v>516846917</v>
      </c>
      <c r="N37" s="103"/>
      <c r="O37" s="104"/>
      <c r="P37" s="102">
        <v>130</v>
      </c>
      <c r="Q37" s="103"/>
      <c r="R37" s="103"/>
      <c r="S37" s="103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36" t="s">
        <v>251</v>
      </c>
      <c r="D38" s="134"/>
      <c r="E38" s="137" t="s">
        <v>252</v>
      </c>
      <c r="F38" s="135"/>
      <c r="G38" s="105"/>
      <c r="H38" s="107"/>
      <c r="I38" s="105"/>
      <c r="J38" s="106"/>
      <c r="K38" s="106"/>
      <c r="L38" s="107"/>
      <c r="M38" s="105"/>
      <c r="N38" s="106"/>
      <c r="O38" s="107"/>
      <c r="P38" s="105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2">
        <v>8</v>
      </c>
      <c r="B39" s="124">
        <v>8</v>
      </c>
      <c r="C39" s="138" t="s">
        <v>253</v>
      </c>
      <c r="D39" s="127"/>
      <c r="E39" s="139" t="s">
        <v>254</v>
      </c>
      <c r="F39" s="128"/>
      <c r="G39" s="102">
        <v>3</v>
      </c>
      <c r="H39" s="104"/>
      <c r="I39" s="116" t="s">
        <v>259</v>
      </c>
      <c r="J39" s="103"/>
      <c r="K39" s="103"/>
      <c r="L39" s="104"/>
      <c r="M39" s="102">
        <v>516316794</v>
      </c>
      <c r="N39" s="103"/>
      <c r="O39" s="104"/>
      <c r="P39" s="102">
        <v>127</v>
      </c>
      <c r="Q39" s="103"/>
      <c r="R39" s="103"/>
      <c r="S39" s="103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36" t="s">
        <v>255</v>
      </c>
      <c r="D40" s="134"/>
      <c r="E40" s="137" t="s">
        <v>256</v>
      </c>
      <c r="F40" s="135"/>
      <c r="G40" s="105"/>
      <c r="H40" s="107"/>
      <c r="I40" s="105"/>
      <c r="J40" s="106"/>
      <c r="K40" s="106"/>
      <c r="L40" s="107"/>
      <c r="M40" s="105"/>
      <c r="N40" s="106"/>
      <c r="O40" s="107"/>
      <c r="P40" s="105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2">
        <v>9</v>
      </c>
      <c r="B41" s="124"/>
      <c r="C41" s="126"/>
      <c r="D41" s="127"/>
      <c r="E41" s="127"/>
      <c r="F41" s="128"/>
      <c r="G41" s="102"/>
      <c r="H41" s="104"/>
      <c r="I41" s="102"/>
      <c r="J41" s="103"/>
      <c r="K41" s="103"/>
      <c r="L41" s="104"/>
      <c r="M41" s="102"/>
      <c r="N41" s="103"/>
      <c r="O41" s="104"/>
      <c r="P41" s="102"/>
      <c r="Q41" s="103"/>
      <c r="R41" s="103"/>
      <c r="S41" s="103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33"/>
      <c r="D42" s="134"/>
      <c r="E42" s="134"/>
      <c r="F42" s="135"/>
      <c r="G42" s="105"/>
      <c r="H42" s="107"/>
      <c r="I42" s="105"/>
      <c r="J42" s="106"/>
      <c r="K42" s="106"/>
      <c r="L42" s="107"/>
      <c r="M42" s="105"/>
      <c r="N42" s="106"/>
      <c r="O42" s="107"/>
      <c r="P42" s="105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2">
        <v>10</v>
      </c>
      <c r="B43" s="124"/>
      <c r="C43" s="126"/>
      <c r="D43" s="127"/>
      <c r="E43" s="127"/>
      <c r="F43" s="128"/>
      <c r="G43" s="102"/>
      <c r="H43" s="104"/>
      <c r="I43" s="102"/>
      <c r="J43" s="103"/>
      <c r="K43" s="103"/>
      <c r="L43" s="104"/>
      <c r="M43" s="102"/>
      <c r="N43" s="103"/>
      <c r="O43" s="104"/>
      <c r="P43" s="102"/>
      <c r="Q43" s="103"/>
      <c r="R43" s="103"/>
      <c r="S43" s="103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133"/>
      <c r="D44" s="134"/>
      <c r="E44" s="134"/>
      <c r="F44" s="135"/>
      <c r="G44" s="105"/>
      <c r="H44" s="107"/>
      <c r="I44" s="105"/>
      <c r="J44" s="106"/>
      <c r="K44" s="106"/>
      <c r="L44" s="107"/>
      <c r="M44" s="105"/>
      <c r="N44" s="106"/>
      <c r="O44" s="107"/>
      <c r="P44" s="105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2">
        <v>11</v>
      </c>
      <c r="B45" s="124"/>
      <c r="C45" s="126"/>
      <c r="D45" s="127"/>
      <c r="E45" s="127"/>
      <c r="F45" s="128"/>
      <c r="G45" s="102"/>
      <c r="H45" s="104"/>
      <c r="I45" s="102"/>
      <c r="J45" s="103"/>
      <c r="K45" s="103"/>
      <c r="L45" s="104"/>
      <c r="M45" s="102"/>
      <c r="N45" s="103"/>
      <c r="O45" s="104"/>
      <c r="P45" s="102"/>
      <c r="Q45" s="103"/>
      <c r="R45" s="103"/>
      <c r="S45" s="103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133"/>
      <c r="D46" s="134"/>
      <c r="E46" s="134"/>
      <c r="F46" s="135"/>
      <c r="G46" s="105"/>
      <c r="H46" s="107"/>
      <c r="I46" s="105"/>
      <c r="J46" s="106"/>
      <c r="K46" s="106"/>
      <c r="L46" s="107"/>
      <c r="M46" s="105"/>
      <c r="N46" s="106"/>
      <c r="O46" s="107"/>
      <c r="P46" s="105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2">
        <v>12</v>
      </c>
      <c r="B47" s="124"/>
      <c r="C47" s="126"/>
      <c r="D47" s="127"/>
      <c r="E47" s="127"/>
      <c r="F47" s="128"/>
      <c r="G47" s="102"/>
      <c r="H47" s="104"/>
      <c r="I47" s="102"/>
      <c r="J47" s="103"/>
      <c r="K47" s="103"/>
      <c r="L47" s="104"/>
      <c r="M47" s="102"/>
      <c r="N47" s="103"/>
      <c r="O47" s="104"/>
      <c r="P47" s="102"/>
      <c r="Q47" s="103"/>
      <c r="R47" s="103"/>
      <c r="S47" s="103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9"/>
      <c r="B48" s="170"/>
      <c r="C48" s="171"/>
      <c r="D48" s="172"/>
      <c r="E48" s="172"/>
      <c r="F48" s="173"/>
      <c r="G48" s="166"/>
      <c r="H48" s="167"/>
      <c r="I48" s="166"/>
      <c r="J48" s="168"/>
      <c r="K48" s="168"/>
      <c r="L48" s="167"/>
      <c r="M48" s="166"/>
      <c r="N48" s="168"/>
      <c r="O48" s="167"/>
      <c r="P48" s="166"/>
      <c r="Q48" s="168"/>
      <c r="R48" s="168"/>
      <c r="S48" s="168"/>
      <c r="T48" s="19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5">
        <v>13</v>
      </c>
      <c r="B49" s="236"/>
      <c r="C49" s="238"/>
      <c r="D49" s="239"/>
      <c r="E49" s="239"/>
      <c r="F49" s="240"/>
      <c r="G49" s="174"/>
      <c r="H49" s="175"/>
      <c r="I49" s="174"/>
      <c r="J49" s="178"/>
      <c r="K49" s="178"/>
      <c r="L49" s="175"/>
      <c r="M49" s="174"/>
      <c r="N49" s="178"/>
      <c r="O49" s="175"/>
      <c r="P49" s="174"/>
      <c r="Q49" s="178"/>
      <c r="R49" s="178"/>
      <c r="S49" s="178"/>
      <c r="T49" s="23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37"/>
      <c r="C50" s="241"/>
      <c r="D50" s="242"/>
      <c r="E50" s="242"/>
      <c r="F50" s="243"/>
      <c r="G50" s="176"/>
      <c r="H50" s="177"/>
      <c r="I50" s="176"/>
      <c r="J50" s="179"/>
      <c r="K50" s="179"/>
      <c r="L50" s="177"/>
      <c r="M50" s="176"/>
      <c r="N50" s="179"/>
      <c r="O50" s="177"/>
      <c r="P50" s="176"/>
      <c r="Q50" s="179"/>
      <c r="R50" s="179"/>
      <c r="S50" s="179"/>
      <c r="T50" s="23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236"/>
      <c r="C51" s="238"/>
      <c r="D51" s="239"/>
      <c r="E51" s="239"/>
      <c r="F51" s="240"/>
      <c r="G51" s="174"/>
      <c r="H51" s="175"/>
      <c r="I51" s="174"/>
      <c r="J51" s="178"/>
      <c r="K51" s="178"/>
      <c r="L51" s="175"/>
      <c r="M51" s="174"/>
      <c r="N51" s="178"/>
      <c r="O51" s="175"/>
      <c r="P51" s="174"/>
      <c r="Q51" s="178"/>
      <c r="R51" s="178"/>
      <c r="S51" s="178"/>
      <c r="T51" s="23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48"/>
      <c r="C52" s="249"/>
      <c r="D52" s="250"/>
      <c r="E52" s="250"/>
      <c r="F52" s="251"/>
      <c r="G52" s="244"/>
      <c r="H52" s="245"/>
      <c r="I52" s="244"/>
      <c r="J52" s="246"/>
      <c r="K52" s="246"/>
      <c r="L52" s="245"/>
      <c r="M52" s="244"/>
      <c r="N52" s="246"/>
      <c r="O52" s="245"/>
      <c r="P52" s="244"/>
      <c r="Q52" s="246"/>
      <c r="R52" s="246"/>
      <c r="S52" s="246"/>
      <c r="T52" s="24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266" t="s">
        <v>188</v>
      </c>
      <c r="W54" s="267"/>
      <c r="X54" s="267"/>
      <c r="Y54" s="267"/>
      <c r="Z54" s="267"/>
      <c r="AA54" s="267"/>
      <c r="AB54" s="267"/>
      <c r="AC54" s="267"/>
      <c r="AD54" s="267"/>
      <c r="AE54" s="267"/>
      <c r="AF54" s="268"/>
      <c r="AG54" s="269"/>
      <c r="AH54" s="269"/>
      <c r="AI54" s="269"/>
      <c r="AJ54" s="2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9" t="s">
        <v>265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5">
        <f>LEN(A55)</f>
        <v>118</v>
      </c>
      <c r="W55" s="256"/>
      <c r="X55" s="256"/>
      <c r="Y55" s="256"/>
      <c r="Z55" s="256"/>
      <c r="AA55" s="256"/>
      <c r="AB55" s="256"/>
      <c r="AC55" s="256"/>
      <c r="AD55" s="256"/>
      <c r="AE55" s="256"/>
      <c r="AF55" s="25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5:D25"/>
    <mergeCell ref="E25:F25"/>
    <mergeCell ref="C31:D31"/>
    <mergeCell ref="E31:F31"/>
    <mergeCell ref="C32:D32"/>
    <mergeCell ref="E30:F30"/>
    <mergeCell ref="C27:D27"/>
    <mergeCell ref="E27:F27"/>
    <mergeCell ref="C26:D26"/>
    <mergeCell ref="C2:I2"/>
    <mergeCell ref="C3:I3"/>
    <mergeCell ref="C7:D7"/>
    <mergeCell ref="E7:F7"/>
    <mergeCell ref="C8:D8"/>
    <mergeCell ref="E8:F8"/>
    <mergeCell ref="C9:D9"/>
    <mergeCell ref="E9:F9"/>
    <mergeCell ref="C10:D10"/>
    <mergeCell ref="E10:F10"/>
    <mergeCell ref="G7:I8"/>
    <mergeCell ref="G9:I1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P8:AJ8"/>
    <mergeCell ref="P10:AJ10"/>
    <mergeCell ref="P12:AJ12"/>
    <mergeCell ref="AK12:AN12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A3:B3"/>
    <mergeCell ref="Y32:AG32"/>
    <mergeCell ref="Y33:AG34"/>
    <mergeCell ref="W15:AJ15"/>
    <mergeCell ref="P16:AJ16"/>
    <mergeCell ref="P23:T24"/>
    <mergeCell ref="R7:U7"/>
    <mergeCell ref="C4:I4"/>
    <mergeCell ref="C6:D6"/>
    <mergeCell ref="E6:F6"/>
    <mergeCell ref="AK10:AN10"/>
    <mergeCell ref="AK6:AS6"/>
    <mergeCell ref="J7:L8"/>
    <mergeCell ref="J9:L10"/>
    <mergeCell ref="M9:O10"/>
    <mergeCell ref="M7:O8"/>
    <mergeCell ref="AE3:AS3"/>
    <mergeCell ref="J4:O4"/>
    <mergeCell ref="J5:O5"/>
    <mergeCell ref="M6:O6"/>
    <mergeCell ref="AL7:AR7"/>
    <mergeCell ref="AK8:AN8"/>
    <mergeCell ref="AP8:AS8"/>
    <mergeCell ref="AP10:AS10"/>
    <mergeCell ref="R9:U9"/>
    <mergeCell ref="W9:AJ9"/>
    <mergeCell ref="P47:T48"/>
    <mergeCell ref="C11:D11"/>
    <mergeCell ref="E11:F11"/>
    <mergeCell ref="C12:D12"/>
    <mergeCell ref="E12:F12"/>
    <mergeCell ref="P25:T26"/>
    <mergeCell ref="E13:F13"/>
    <mergeCell ref="E16:F16"/>
    <mergeCell ref="C14:D14"/>
    <mergeCell ref="E14:F14"/>
    <mergeCell ref="C15:D15"/>
    <mergeCell ref="E15:F15"/>
    <mergeCell ref="C16:D16"/>
    <mergeCell ref="C13:D13"/>
    <mergeCell ref="C29:D29"/>
    <mergeCell ref="E29:F29"/>
    <mergeCell ref="C30:D30"/>
    <mergeCell ref="E32:F32"/>
    <mergeCell ref="E33:F33"/>
    <mergeCell ref="C34:D34"/>
    <mergeCell ref="E34:F34"/>
    <mergeCell ref="C35:D35"/>
    <mergeCell ref="E35:F35"/>
    <mergeCell ref="C33:D33"/>
    <mergeCell ref="A54:T54"/>
    <mergeCell ref="A55:T55"/>
    <mergeCell ref="C24:D24"/>
    <mergeCell ref="E24:F24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A27:A28"/>
    <mergeCell ref="B27:B28"/>
    <mergeCell ref="B25:B26"/>
    <mergeCell ref="A25:A26"/>
    <mergeCell ref="A29:A30"/>
    <mergeCell ref="B29:B30"/>
    <mergeCell ref="Y24:AG24"/>
    <mergeCell ref="A35:A36"/>
    <mergeCell ref="B35:B36"/>
    <mergeCell ref="G35:H36"/>
    <mergeCell ref="A33:A34"/>
    <mergeCell ref="B33:B34"/>
    <mergeCell ref="B23:B24"/>
    <mergeCell ref="A11:B12"/>
    <mergeCell ref="A13:B14"/>
    <mergeCell ref="G33:H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P15:Q15"/>
    <mergeCell ref="C21:D22"/>
    <mergeCell ref="C17:O18"/>
    <mergeCell ref="G37:H38"/>
    <mergeCell ref="C40:D40"/>
    <mergeCell ref="E40:F40"/>
    <mergeCell ref="C39:D39"/>
    <mergeCell ref="E39:F39"/>
    <mergeCell ref="C38:D38"/>
    <mergeCell ref="E38:F38"/>
    <mergeCell ref="E37:F37"/>
    <mergeCell ref="R15:U15"/>
    <mergeCell ref="C23:D23"/>
    <mergeCell ref="E23:F23"/>
    <mergeCell ref="C36:D36"/>
    <mergeCell ref="E36:F36"/>
    <mergeCell ref="C37:D37"/>
    <mergeCell ref="C19:O20"/>
    <mergeCell ref="G23:H24"/>
    <mergeCell ref="I23:L24"/>
    <mergeCell ref="M23:O24"/>
    <mergeCell ref="G27:H28"/>
    <mergeCell ref="G25:H26"/>
    <mergeCell ref="E26:F26"/>
    <mergeCell ref="C28:D28"/>
    <mergeCell ref="E28:F28"/>
    <mergeCell ref="I27:L28"/>
    <mergeCell ref="A43:A44"/>
    <mergeCell ref="B43:B44"/>
    <mergeCell ref="C43:D43"/>
    <mergeCell ref="E43:F43"/>
    <mergeCell ref="G6:I6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43:L44"/>
    <mergeCell ref="A37:A38"/>
    <mergeCell ref="B37:B38"/>
    <mergeCell ref="M43:O44"/>
    <mergeCell ref="P43:T44"/>
    <mergeCell ref="Y25:AG26"/>
    <mergeCell ref="M41:O42"/>
    <mergeCell ref="I41:L42"/>
    <mergeCell ref="I31:L32"/>
    <mergeCell ref="I35:L36"/>
    <mergeCell ref="I33:L34"/>
    <mergeCell ref="I29:L30"/>
    <mergeCell ref="M37:O38"/>
    <mergeCell ref="M39:O40"/>
    <mergeCell ref="M31:O32"/>
    <mergeCell ref="M35:O36"/>
    <mergeCell ref="M33:O34"/>
    <mergeCell ref="M29:O30"/>
    <mergeCell ref="I39:L40"/>
    <mergeCell ref="I37:L38"/>
    <mergeCell ref="I25:L26"/>
    <mergeCell ref="M27:O28"/>
    <mergeCell ref="M25:O26"/>
    <mergeCell ref="P27:T28"/>
    <mergeCell ref="P29:T30"/>
    <mergeCell ref="A21:B22"/>
    <mergeCell ref="A4:B4"/>
    <mergeCell ref="A5:B5"/>
    <mergeCell ref="W7:AJ7"/>
    <mergeCell ref="R11:U11"/>
    <mergeCell ref="W11:AJ11"/>
    <mergeCell ref="A1:AS1"/>
    <mergeCell ref="J3:O3"/>
    <mergeCell ref="J2:O2"/>
    <mergeCell ref="P7:Q7"/>
    <mergeCell ref="P9:Q9"/>
    <mergeCell ref="P11:Q11"/>
    <mergeCell ref="J6:L6"/>
    <mergeCell ref="C5:I5"/>
    <mergeCell ref="A9:B10"/>
    <mergeCell ref="A6:B8"/>
    <mergeCell ref="E21:F22"/>
    <mergeCell ref="AP12:AS12"/>
    <mergeCell ref="W13:AJ13"/>
    <mergeCell ref="P4:AS4"/>
    <mergeCell ref="P5:AD5"/>
    <mergeCell ref="AE5:AS5"/>
    <mergeCell ref="P6:AJ6"/>
    <mergeCell ref="AL9:AR9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ぎおんウェーブ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433311389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宏之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6" t="s">
        <v>2</v>
      </c>
      <c r="B9" s="276"/>
      <c r="C9" s="288" t="str">
        <f>IF(入力!C10="","",入力!C10&amp;"　"&amp;入力!E10)</f>
        <v>小幡　祐一</v>
      </c>
      <c r="D9" s="289"/>
      <c r="E9" s="289"/>
      <c r="F9" s="289"/>
      <c r="G9" s="278">
        <f>IF(入力!G9="","",入力!G9)</f>
        <v>507405845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>0376976</v>
      </c>
      <c r="N9" s="278"/>
      <c r="O9" s="278"/>
    </row>
    <row r="10" spans="1:15" ht="14.4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6" t="s">
        <v>3</v>
      </c>
      <c r="B11" s="276"/>
      <c r="C11" s="288" t="str">
        <f>IF(入力!C12="","",入力!C12&amp;"　"&amp;入力!E12)</f>
        <v/>
      </c>
      <c r="D11" s="289"/>
      <c r="E11" s="289"/>
      <c r="F11" s="289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宏之</v>
      </c>
      <c r="D13" s="289"/>
      <c r="E13" s="289"/>
      <c r="F13" s="289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76"/>
      <c r="B14" s="276"/>
      <c r="C14" s="290"/>
      <c r="D14" s="291"/>
      <c r="E14" s="291"/>
      <c r="F14" s="291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宏之</v>
      </c>
      <c r="D15" s="289"/>
      <c r="E15" s="289"/>
      <c r="F15" s="286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76"/>
      <c r="B16" s="276"/>
      <c r="C16" s="290"/>
      <c r="D16" s="291"/>
      <c r="E16" s="291"/>
      <c r="F16" s="287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76" t="s">
        <v>6</v>
      </c>
      <c r="B17" s="276"/>
      <c r="C17" s="279" t="str">
        <f>IF(入力!C17="","",入力!C17&amp;"　"&amp;入力!E17)</f>
        <v>木更津市祇園４－１７－１３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76" t="s">
        <v>7</v>
      </c>
      <c r="B19" s="276"/>
      <c r="C19" s="279" t="str">
        <f>IF(入力!C19="","",入力!C19&amp;"　"&amp;入力!E19)</f>
        <v>090-1614-4198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76" t="s">
        <v>8</v>
      </c>
      <c r="B21" s="276"/>
      <c r="C21" s="279" t="str">
        <f>IF(入力!C21="","",入力!C21&amp;"－"&amp;入力!E21&amp;"－"&amp;入力!G21)</f>
        <v>90－1614－4198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>
        <f>IF(入力!B25="","",入力!B25)</f>
        <v>1</v>
      </c>
      <c r="C25" s="288" t="str">
        <f>IF(入力!C26="","",入力!C26&amp;"　"&amp;入力!E26)</f>
        <v>楠本　優子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請西小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513377412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小幡　美月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祇園小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512068284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澤　あゆみ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真舟小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513499660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鈴木　心音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祇園小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513609912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五位渕　葵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南清小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513488059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須藤　実来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清見台小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514348526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渡邉　芽久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木更津第二小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516846917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寳田　麻琴</v>
      </c>
      <c r="D39" s="289"/>
      <c r="E39" s="289"/>
      <c r="F39" s="289"/>
      <c r="G39" s="276">
        <f>IF(入力!G39="","",入力!G39)</f>
        <v>3</v>
      </c>
      <c r="H39" s="276" t="str">
        <f>IF(入力!H39="","",入力!H39)</f>
        <v/>
      </c>
      <c r="I39" s="276" t="str">
        <f>IF(入力!I39="","",入力!I39)</f>
        <v>祇園小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516316794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76" t="str">
        <f>IF(入力!G41="","",入力!G41)</f>
        <v/>
      </c>
      <c r="H41" s="276" t="str">
        <f>IF(入力!H41="","",入力!H41)</f>
        <v/>
      </c>
      <c r="I41" s="276" t="str">
        <f>IF(入力!I41="","",入力!I41)</f>
        <v/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 t="str">
        <f>IF(入力!M41="","",入力!M41)</f>
        <v/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25"/>
      <c r="AW1" s="325"/>
      <c r="AX1" s="4" t="s">
        <v>28</v>
      </c>
      <c r="AY1" s="5"/>
      <c r="AZ1" s="325"/>
      <c r="BA1" s="325"/>
      <c r="BB1" s="4" t="s">
        <v>29</v>
      </c>
      <c r="BC1" s="5"/>
      <c r="BD1" s="325"/>
      <c r="BE1" s="325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26" t="s">
        <v>65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5" t="s">
        <v>32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8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30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01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8">
        <v>36</v>
      </c>
      <c r="I12" s="359"/>
      <c r="J12" s="360"/>
      <c r="K12" s="4"/>
    </row>
    <row r="13" spans="1:60" ht="13.5" customHeight="1">
      <c r="F13" s="4" t="s">
        <v>35</v>
      </c>
      <c r="G13" s="4"/>
      <c r="H13" s="361"/>
      <c r="I13" s="362"/>
      <c r="J13" s="36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4" t="s">
        <v>37</v>
      </c>
      <c r="D16" s="305"/>
      <c r="E16" s="305"/>
      <c r="F16" s="305"/>
      <c r="G16" s="306"/>
      <c r="H16" s="356" t="s">
        <v>66</v>
      </c>
      <c r="I16" s="357"/>
      <c r="J16" s="357"/>
      <c r="K16" s="305" t="str">
        <f>IF(入力!C2="","",入力!C2)</f>
        <v>ギオンウェーブ</v>
      </c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6"/>
      <c r="Y16" s="375" t="s">
        <v>67</v>
      </c>
      <c r="Z16" s="376"/>
      <c r="AA16" s="376"/>
      <c r="AB16" s="376"/>
      <c r="AC16" s="376"/>
      <c r="AD16" s="376"/>
      <c r="AE16" s="376"/>
      <c r="AF16" s="376"/>
      <c r="AG16" s="376"/>
      <c r="AH16" s="376"/>
      <c r="AI16" s="377"/>
      <c r="AJ16" s="328" t="s">
        <v>38</v>
      </c>
      <c r="AK16" s="329"/>
      <c r="AL16" s="329"/>
      <c r="AM16" s="330"/>
      <c r="AN16" s="350" t="str">
        <f>IF(入力!P3="","",入力!P3)</f>
        <v>木更津市</v>
      </c>
      <c r="AO16" s="351"/>
      <c r="AP16" s="351"/>
      <c r="AQ16" s="351"/>
      <c r="AR16" s="351"/>
      <c r="AS16" s="351"/>
      <c r="AT16" s="329" t="s">
        <v>68</v>
      </c>
      <c r="AU16" s="330"/>
      <c r="AV16" s="336" t="s">
        <v>39</v>
      </c>
      <c r="AW16" s="305"/>
      <c r="AX16" s="305"/>
      <c r="AY16" s="306"/>
      <c r="AZ16" s="338" t="str">
        <f>IF(入力!P5="","",入力!P5)</f>
        <v>久留里</v>
      </c>
      <c r="BA16" s="339"/>
      <c r="BB16" s="339"/>
      <c r="BC16" s="339"/>
      <c r="BD16" s="339"/>
      <c r="BE16" s="339"/>
      <c r="BF16" s="313" t="s">
        <v>40</v>
      </c>
    </row>
    <row r="17" spans="3:58" ht="4.5" customHeight="1">
      <c r="C17" s="307"/>
      <c r="D17" s="308"/>
      <c r="E17" s="308"/>
      <c r="F17" s="308"/>
      <c r="G17" s="309"/>
      <c r="H17" s="348" t="str">
        <f>IF(入力!C3="","",入力!C3)</f>
        <v>ぎおんウェーブ</v>
      </c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4" t="str">
        <f>IF(入力!J3="","","("&amp;入力!J3&amp;")")</f>
        <v>(女子)</v>
      </c>
      <c r="V17" s="344"/>
      <c r="W17" s="344"/>
      <c r="X17" s="345"/>
      <c r="Y17" s="378">
        <f>IF(入力!C4="","",入力!C4)</f>
        <v>433311389</v>
      </c>
      <c r="Z17" s="379"/>
      <c r="AA17" s="379"/>
      <c r="AB17" s="379"/>
      <c r="AC17" s="379"/>
      <c r="AD17" s="379"/>
      <c r="AE17" s="379"/>
      <c r="AF17" s="379"/>
      <c r="AG17" s="379"/>
      <c r="AH17" s="379"/>
      <c r="AI17" s="380"/>
      <c r="AJ17" s="331"/>
      <c r="AK17" s="332"/>
      <c r="AL17" s="332"/>
      <c r="AM17" s="333"/>
      <c r="AN17" s="352"/>
      <c r="AO17" s="353"/>
      <c r="AP17" s="353"/>
      <c r="AQ17" s="353"/>
      <c r="AR17" s="353"/>
      <c r="AS17" s="353"/>
      <c r="AT17" s="332"/>
      <c r="AU17" s="333"/>
      <c r="AV17" s="337"/>
      <c r="AW17" s="308"/>
      <c r="AX17" s="308"/>
      <c r="AY17" s="309"/>
      <c r="AZ17" s="340"/>
      <c r="BA17" s="341"/>
      <c r="BB17" s="341"/>
      <c r="BC17" s="341"/>
      <c r="BD17" s="341"/>
      <c r="BE17" s="341"/>
      <c r="BF17" s="314"/>
    </row>
    <row r="18" spans="3:58" ht="16.5" customHeight="1">
      <c r="C18" s="310"/>
      <c r="D18" s="311"/>
      <c r="E18" s="311"/>
      <c r="F18" s="311"/>
      <c r="G18" s="312"/>
      <c r="H18" s="316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46"/>
      <c r="V18" s="346"/>
      <c r="W18" s="346"/>
      <c r="X18" s="347"/>
      <c r="Y18" s="381"/>
      <c r="Z18" s="382"/>
      <c r="AA18" s="382"/>
      <c r="AB18" s="382"/>
      <c r="AC18" s="382"/>
      <c r="AD18" s="382"/>
      <c r="AE18" s="382"/>
      <c r="AF18" s="382"/>
      <c r="AG18" s="382"/>
      <c r="AH18" s="382"/>
      <c r="AI18" s="383"/>
      <c r="AJ18" s="334"/>
      <c r="AK18" s="323"/>
      <c r="AL18" s="323"/>
      <c r="AM18" s="335"/>
      <c r="AN18" s="354"/>
      <c r="AO18" s="355"/>
      <c r="AP18" s="355"/>
      <c r="AQ18" s="355"/>
      <c r="AR18" s="355"/>
      <c r="AS18" s="355"/>
      <c r="AT18" s="323"/>
      <c r="AU18" s="335"/>
      <c r="AV18" s="319"/>
      <c r="AW18" s="311"/>
      <c r="AX18" s="311"/>
      <c r="AY18" s="312"/>
      <c r="AZ18" s="342" t="str">
        <f>IF(入力!AE5="","",入力!AE5)</f>
        <v>祇園</v>
      </c>
      <c r="BA18" s="343"/>
      <c r="BB18" s="343"/>
      <c r="BC18" s="343"/>
      <c r="BD18" s="343"/>
      <c r="BE18" s="343"/>
      <c r="BF18" s="13" t="s">
        <v>41</v>
      </c>
    </row>
    <row r="19" spans="3:58" ht="15" customHeight="1">
      <c r="C19" s="367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24" t="s">
        <v>42</v>
      </c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 t="s">
        <v>69</v>
      </c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 t="s">
        <v>70</v>
      </c>
      <c r="AT19" s="324"/>
      <c r="AU19" s="324"/>
      <c r="AV19" s="324"/>
      <c r="AW19" s="324"/>
      <c r="AX19" s="324"/>
      <c r="AY19" s="324"/>
      <c r="AZ19" s="324"/>
      <c r="BA19" s="324"/>
      <c r="BB19" s="324"/>
      <c r="BC19" s="324"/>
      <c r="BD19" s="324"/>
      <c r="BE19" s="324"/>
      <c r="BF19" s="327"/>
    </row>
    <row r="20" spans="3:58" ht="15" customHeight="1">
      <c r="C20" s="385" t="s">
        <v>43</v>
      </c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84" t="str">
        <f>IF(入力!J7="","",入力!J7)</f>
        <v>021065</v>
      </c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 t="str">
        <f>IF(入力!J9="","",入力!J9)</f>
        <v/>
      </c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 t="str">
        <f>IF(入力!J11="","",入力!J11)</f>
        <v/>
      </c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92"/>
    </row>
    <row r="21" spans="3:58" ht="15" customHeight="1">
      <c r="C21" s="385" t="s">
        <v>44</v>
      </c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84" t="str">
        <f>IF(入力!M7="","",入力!M7)</f>
        <v>0217592</v>
      </c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 t="str">
        <f>IF(入力!M9="","",入力!M9)</f>
        <v>0376976</v>
      </c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 t="str">
        <f>IF(入力!M11="","",入力!M11)</f>
        <v/>
      </c>
      <c r="AT21" s="384"/>
      <c r="AU21" s="384"/>
      <c r="AV21" s="384"/>
      <c r="AW21" s="384"/>
      <c r="AX21" s="384"/>
      <c r="AY21" s="384"/>
      <c r="AZ21" s="384"/>
      <c r="BA21" s="384"/>
      <c r="BB21" s="384"/>
      <c r="BC21" s="384"/>
      <c r="BD21" s="384"/>
      <c r="BE21" s="384"/>
      <c r="BF21" s="392"/>
    </row>
    <row r="22" spans="3:58" ht="12" customHeight="1">
      <c r="C22" s="372" t="s">
        <v>71</v>
      </c>
      <c r="D22" s="373"/>
      <c r="E22" s="373"/>
      <c r="F22" s="373"/>
      <c r="G22" s="374"/>
      <c r="H22" s="320" t="str">
        <f>IF(入力!C7="","",入力!C7&amp;"　"&amp;入力!E7)</f>
        <v>ナカジマ　ヒロユキ</v>
      </c>
      <c r="I22" s="315"/>
      <c r="J22" s="315"/>
      <c r="K22" s="315"/>
      <c r="L22" s="315"/>
      <c r="M22" s="315"/>
      <c r="N22" s="315"/>
      <c r="O22" s="315"/>
      <c r="P22" s="315"/>
      <c r="Q22" s="321"/>
      <c r="R22" s="322" t="s">
        <v>45</v>
      </c>
      <c r="S22" s="315"/>
      <c r="T22" s="386">
        <f>IF(入力!AT7="","",入力!AT7)</f>
        <v>42</v>
      </c>
      <c r="U22" s="387"/>
      <c r="V22" s="388"/>
      <c r="W22" s="322" t="s">
        <v>46</v>
      </c>
      <c r="X22" s="322"/>
      <c r="Y22" s="322"/>
      <c r="Z22" s="14" t="s">
        <v>72</v>
      </c>
      <c r="AA22" s="15"/>
      <c r="AB22" s="315" t="str">
        <f>IF(入力!R7="","",入力!R7)</f>
        <v>292</v>
      </c>
      <c r="AC22" s="315"/>
      <c r="AD22" s="315"/>
      <c r="AE22" s="315"/>
      <c r="AF22" s="16" t="s">
        <v>73</v>
      </c>
      <c r="AG22" s="315" t="str">
        <f>IF(入力!W7="","",入力!W7)</f>
        <v>0052</v>
      </c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21"/>
      <c r="AU22" s="322" t="s">
        <v>47</v>
      </c>
      <c r="AV22" s="315"/>
      <c r="AW22" s="315"/>
      <c r="AX22" s="17" t="s">
        <v>74</v>
      </c>
      <c r="AY22" s="315" t="str">
        <f>IF(入力!AL7="","",入力!AL7)</f>
        <v>0438</v>
      </c>
      <c r="AZ22" s="315"/>
      <c r="BA22" s="315"/>
      <c r="BB22" s="315"/>
      <c r="BC22" s="315"/>
      <c r="BD22" s="315"/>
      <c r="BE22" s="315"/>
      <c r="BF22" s="18" t="s">
        <v>75</v>
      </c>
    </row>
    <row r="23" spans="3:58" ht="19.5" customHeight="1">
      <c r="C23" s="310" t="s">
        <v>48</v>
      </c>
      <c r="D23" s="311"/>
      <c r="E23" s="311"/>
      <c r="F23" s="311"/>
      <c r="G23" s="312"/>
      <c r="H23" s="364" t="str">
        <f>IF(入力!C8="","",入力!C8&amp;"　"&amp;入力!E8)</f>
        <v>中島　宏之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11"/>
      <c r="S23" s="311"/>
      <c r="T23" s="389"/>
      <c r="U23" s="390"/>
      <c r="V23" s="391"/>
      <c r="W23" s="323"/>
      <c r="X23" s="323"/>
      <c r="Y23" s="323"/>
      <c r="Z23" s="316" t="str">
        <f>IF(入力!P8="","",入力!P8)</f>
        <v>木更津市祇園４－１７－１３</v>
      </c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8"/>
      <c r="AU23" s="311"/>
      <c r="AV23" s="311"/>
      <c r="AW23" s="311"/>
      <c r="AX23" s="319" t="str">
        <f>IF(入力!AK8="","",入力!AK8)</f>
        <v>71</v>
      </c>
      <c r="AY23" s="311"/>
      <c r="AZ23" s="311"/>
      <c r="BA23" s="311"/>
      <c r="BB23" s="19" t="s">
        <v>76</v>
      </c>
      <c r="BC23" s="311" t="str">
        <f>IF(入力!AP8="","",入力!AP8)</f>
        <v>8623</v>
      </c>
      <c r="BD23" s="311"/>
      <c r="BE23" s="311"/>
      <c r="BF23" s="393"/>
    </row>
    <row r="24" spans="3:58" ht="12" customHeight="1">
      <c r="C24" s="372" t="s">
        <v>77</v>
      </c>
      <c r="D24" s="373"/>
      <c r="E24" s="373"/>
      <c r="F24" s="373"/>
      <c r="G24" s="374"/>
      <c r="H24" s="320" t="str">
        <f>IF(入力!C9="","",入力!C9&amp;"　"&amp;入力!E9)</f>
        <v>オバタ　ユウイチ</v>
      </c>
      <c r="I24" s="315"/>
      <c r="J24" s="315"/>
      <c r="K24" s="315"/>
      <c r="L24" s="315"/>
      <c r="M24" s="315"/>
      <c r="N24" s="315"/>
      <c r="O24" s="315"/>
      <c r="P24" s="315"/>
      <c r="Q24" s="321"/>
      <c r="R24" s="322" t="s">
        <v>45</v>
      </c>
      <c r="S24" s="315"/>
      <c r="T24" s="386">
        <f>IF(入力!AT9="","",入力!AT9)</f>
        <v>44</v>
      </c>
      <c r="U24" s="387"/>
      <c r="V24" s="388"/>
      <c r="W24" s="322" t="s">
        <v>46</v>
      </c>
      <c r="X24" s="322"/>
      <c r="Y24" s="322"/>
      <c r="Z24" s="14" t="s">
        <v>72</v>
      </c>
      <c r="AA24" s="15"/>
      <c r="AB24" s="315" t="str">
        <f>IF(入力!R9="","",入力!R9)</f>
        <v>292</v>
      </c>
      <c r="AC24" s="315"/>
      <c r="AD24" s="315"/>
      <c r="AE24" s="315"/>
      <c r="AF24" s="16" t="s">
        <v>73</v>
      </c>
      <c r="AG24" s="315" t="str">
        <f>IF(入力!W9="","",入力!W9)</f>
        <v>0041</v>
      </c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21"/>
      <c r="AU24" s="322" t="s">
        <v>47</v>
      </c>
      <c r="AV24" s="315"/>
      <c r="AW24" s="315"/>
      <c r="AX24" s="17" t="s">
        <v>74</v>
      </c>
      <c r="AY24" s="315" t="str">
        <f>IF(入力!AL9="","",入力!AL9)</f>
        <v>0438</v>
      </c>
      <c r="AZ24" s="315"/>
      <c r="BA24" s="315"/>
      <c r="BB24" s="315"/>
      <c r="BC24" s="315"/>
      <c r="BD24" s="315"/>
      <c r="BE24" s="315"/>
      <c r="BF24" s="18" t="s">
        <v>75</v>
      </c>
    </row>
    <row r="25" spans="3:58" ht="19.5" customHeight="1">
      <c r="C25" s="310" t="s">
        <v>78</v>
      </c>
      <c r="D25" s="311"/>
      <c r="E25" s="311"/>
      <c r="F25" s="311"/>
      <c r="G25" s="312"/>
      <c r="H25" s="364" t="str">
        <f>IF(入力!C10="","",入力!C10&amp;"　"&amp;入力!E10)</f>
        <v>小幡　祐一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11"/>
      <c r="S25" s="311"/>
      <c r="T25" s="389"/>
      <c r="U25" s="390"/>
      <c r="V25" s="391"/>
      <c r="W25" s="323"/>
      <c r="X25" s="323"/>
      <c r="Y25" s="323"/>
      <c r="Z25" s="316" t="str">
        <f>IF(入力!P10="","",入力!P10)</f>
        <v>木更津市清見台東３－２８－１４</v>
      </c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  <c r="AP25" s="317"/>
      <c r="AQ25" s="317"/>
      <c r="AR25" s="317"/>
      <c r="AS25" s="317"/>
      <c r="AT25" s="318"/>
      <c r="AU25" s="311"/>
      <c r="AV25" s="311"/>
      <c r="AW25" s="311"/>
      <c r="AX25" s="319" t="str">
        <f>IF(入力!AK10="","",入力!AK10)</f>
        <v>97</v>
      </c>
      <c r="AY25" s="311"/>
      <c r="AZ25" s="311"/>
      <c r="BA25" s="311"/>
      <c r="BB25" s="19" t="s">
        <v>76</v>
      </c>
      <c r="BC25" s="311" t="str">
        <f>IF(入力!AP10="","",入力!AP10)</f>
        <v>1876</v>
      </c>
      <c r="BD25" s="311"/>
      <c r="BE25" s="311"/>
      <c r="BF25" s="393"/>
    </row>
    <row r="26" spans="3:58" ht="12" customHeight="1">
      <c r="C26" s="372" t="s">
        <v>71</v>
      </c>
      <c r="D26" s="373"/>
      <c r="E26" s="373"/>
      <c r="F26" s="373"/>
      <c r="G26" s="374"/>
      <c r="H26" s="320" t="str">
        <f>IF(入力!C11="","",入力!C11&amp;"　"&amp;入力!E11)</f>
        <v/>
      </c>
      <c r="I26" s="315"/>
      <c r="J26" s="315"/>
      <c r="K26" s="315"/>
      <c r="L26" s="315"/>
      <c r="M26" s="315"/>
      <c r="N26" s="315"/>
      <c r="O26" s="315"/>
      <c r="P26" s="315"/>
      <c r="Q26" s="321"/>
      <c r="R26" s="322" t="s">
        <v>45</v>
      </c>
      <c r="S26" s="315"/>
      <c r="T26" s="386" t="str">
        <f>IF(入力!AT11="","",入力!AT11)</f>
        <v/>
      </c>
      <c r="U26" s="387"/>
      <c r="V26" s="388"/>
      <c r="W26" s="322" t="s">
        <v>46</v>
      </c>
      <c r="X26" s="322"/>
      <c r="Y26" s="322"/>
      <c r="Z26" s="14" t="s">
        <v>72</v>
      </c>
      <c r="AA26" s="15"/>
      <c r="AB26" s="315" t="str">
        <f>IF(入力!R11="","",入力!R11)</f>
        <v/>
      </c>
      <c r="AC26" s="315"/>
      <c r="AD26" s="315"/>
      <c r="AE26" s="315"/>
      <c r="AF26" s="16" t="s">
        <v>73</v>
      </c>
      <c r="AG26" s="315" t="str">
        <f>IF(入力!W11="","",入力!W11)</f>
        <v/>
      </c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21"/>
      <c r="AU26" s="322" t="s">
        <v>47</v>
      </c>
      <c r="AV26" s="315"/>
      <c r="AW26" s="315"/>
      <c r="AX26" s="17" t="s">
        <v>74</v>
      </c>
      <c r="AY26" s="315" t="str">
        <f>IF(入力!AL11="","",入力!AL11)</f>
        <v/>
      </c>
      <c r="AZ26" s="315"/>
      <c r="BA26" s="315"/>
      <c r="BB26" s="315"/>
      <c r="BC26" s="315"/>
      <c r="BD26" s="315"/>
      <c r="BE26" s="315"/>
      <c r="BF26" s="18" t="s">
        <v>75</v>
      </c>
    </row>
    <row r="27" spans="3:58" ht="19.5" customHeight="1">
      <c r="C27" s="310" t="s">
        <v>79</v>
      </c>
      <c r="D27" s="311"/>
      <c r="E27" s="311"/>
      <c r="F27" s="311"/>
      <c r="G27" s="312"/>
      <c r="H27" s="364" t="str">
        <f>IF(入力!C12="","",入力!C12&amp;"　"&amp;入力!E12)</f>
        <v/>
      </c>
      <c r="I27" s="365"/>
      <c r="J27" s="365"/>
      <c r="K27" s="365"/>
      <c r="L27" s="365"/>
      <c r="M27" s="365"/>
      <c r="N27" s="365"/>
      <c r="O27" s="365"/>
      <c r="P27" s="365"/>
      <c r="Q27" s="366"/>
      <c r="R27" s="311"/>
      <c r="S27" s="311"/>
      <c r="T27" s="389"/>
      <c r="U27" s="390"/>
      <c r="V27" s="391"/>
      <c r="W27" s="323"/>
      <c r="X27" s="323"/>
      <c r="Y27" s="323"/>
      <c r="Z27" s="316" t="str">
        <f>IF(入力!P12="","",入力!P12)</f>
        <v/>
      </c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8"/>
      <c r="AU27" s="311"/>
      <c r="AV27" s="311"/>
      <c r="AW27" s="311"/>
      <c r="AX27" s="319" t="str">
        <f>IF(入力!AK12="","",入力!AK12)</f>
        <v/>
      </c>
      <c r="AY27" s="311"/>
      <c r="AZ27" s="311"/>
      <c r="BA27" s="311"/>
      <c r="BB27" s="19" t="s">
        <v>76</v>
      </c>
      <c r="BC27" s="311" t="str">
        <f>IF(入力!AP12="","",入力!AP12)</f>
        <v/>
      </c>
      <c r="BD27" s="311"/>
      <c r="BE27" s="311"/>
      <c r="BF27" s="393"/>
    </row>
    <row r="28" spans="3:58" ht="12" customHeight="1">
      <c r="C28" s="372" t="s">
        <v>71</v>
      </c>
      <c r="D28" s="373"/>
      <c r="E28" s="373"/>
      <c r="F28" s="373"/>
      <c r="G28" s="374"/>
      <c r="H28" s="320" t="str">
        <f>IF(入力!C15="","",入力!C15&amp;"　"&amp;入力!E15)</f>
        <v>ナカジマ　ヒロユキ</v>
      </c>
      <c r="I28" s="315"/>
      <c r="J28" s="315"/>
      <c r="K28" s="315"/>
      <c r="L28" s="315"/>
      <c r="M28" s="315"/>
      <c r="N28" s="315"/>
      <c r="O28" s="315"/>
      <c r="P28" s="315"/>
      <c r="Q28" s="321"/>
      <c r="R28" s="322" t="s">
        <v>45</v>
      </c>
      <c r="S28" s="315"/>
      <c r="T28" s="386">
        <f>IF(入力!AT15="","",入力!AT15)</f>
        <v>42</v>
      </c>
      <c r="U28" s="387"/>
      <c r="V28" s="388"/>
      <c r="W28" s="322" t="s">
        <v>46</v>
      </c>
      <c r="X28" s="322"/>
      <c r="Y28" s="322"/>
      <c r="Z28" s="14" t="s">
        <v>72</v>
      </c>
      <c r="AA28" s="15"/>
      <c r="AB28" s="315" t="str">
        <f>IF(入力!R15="","",入力!R15)</f>
        <v>292</v>
      </c>
      <c r="AC28" s="315"/>
      <c r="AD28" s="315"/>
      <c r="AE28" s="315"/>
      <c r="AF28" s="16" t="s">
        <v>73</v>
      </c>
      <c r="AG28" s="315" t="str">
        <f>IF(入力!W15="","",入力!W15)</f>
        <v>0052</v>
      </c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21"/>
      <c r="AU28" s="322" t="s">
        <v>47</v>
      </c>
      <c r="AV28" s="315"/>
      <c r="AW28" s="315"/>
      <c r="AX28" s="17" t="s">
        <v>74</v>
      </c>
      <c r="AY28" s="315" t="str">
        <f>IF(入力!AL15="","",入力!AL15)</f>
        <v>090</v>
      </c>
      <c r="AZ28" s="315"/>
      <c r="BA28" s="315"/>
      <c r="BB28" s="315"/>
      <c r="BC28" s="315"/>
      <c r="BD28" s="315"/>
      <c r="BE28" s="315"/>
      <c r="BF28" s="18" t="s">
        <v>75</v>
      </c>
    </row>
    <row r="29" spans="3:58" ht="19.5" customHeight="1" thickBot="1">
      <c r="C29" s="369" t="s">
        <v>49</v>
      </c>
      <c r="D29" s="370"/>
      <c r="E29" s="370"/>
      <c r="F29" s="370"/>
      <c r="G29" s="371"/>
      <c r="H29" s="398" t="str">
        <f>IF(入力!C16="","",入力!C16&amp;"　"&amp;入力!E16)</f>
        <v>中島　宏之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70"/>
      <c r="S29" s="370"/>
      <c r="T29" s="395"/>
      <c r="U29" s="396"/>
      <c r="V29" s="397"/>
      <c r="W29" s="394"/>
      <c r="X29" s="394"/>
      <c r="Y29" s="394"/>
      <c r="Z29" s="411" t="str">
        <f>IF(入力!P16="","",入力!P16)</f>
        <v>木更津市祇園４－１７－１３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70"/>
      <c r="AV29" s="370"/>
      <c r="AW29" s="370"/>
      <c r="AX29" s="414" t="str">
        <f>IF(入力!AK16="","",入力!AK16)</f>
        <v>1614</v>
      </c>
      <c r="AY29" s="370"/>
      <c r="AZ29" s="370"/>
      <c r="BA29" s="370"/>
      <c r="BB29" s="73" t="s">
        <v>76</v>
      </c>
      <c r="BC29" s="370" t="str">
        <f>IF(入力!AP16="","",入力!AP16)</f>
        <v>4198</v>
      </c>
      <c r="BD29" s="370"/>
      <c r="BE29" s="370"/>
      <c r="BF29" s="41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>
      <c r="C34" s="429">
        <f>IF(入力!B25="","",入力!B25)</f>
        <v>1</v>
      </c>
      <c r="D34" s="430"/>
      <c r="E34" s="431"/>
      <c r="F34" s="416" t="str">
        <f>IF(入力!C26="","",入力!C25&amp;"　"&amp;入力!E25&amp;"
"&amp;入力!C26&amp;"　"&amp;入力!E26)</f>
        <v>クスモト　ユウコ
楠本　優子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6</v>
      </c>
      <c r="R34" s="404"/>
      <c r="S34" s="405"/>
      <c r="T34" s="422" t="str">
        <f>IF(入力!I25="","",入力!I25)</f>
        <v>請西小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513377412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146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オバタ　ミヅキ
小幡　美月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6</v>
      </c>
      <c r="R36" s="404"/>
      <c r="S36" s="405"/>
      <c r="T36" s="422" t="str">
        <f>IF(入力!I27="","",入力!I27)</f>
        <v>祇園小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512068284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151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サワ　アユミ
澤　あゆみ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6</v>
      </c>
      <c r="R38" s="404"/>
      <c r="S38" s="405"/>
      <c r="T38" s="422" t="str">
        <f>IF(入力!I29="","",入力!I29)</f>
        <v>真舟小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513499660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147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スズキ　ココネ
鈴木　心音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5</v>
      </c>
      <c r="R40" s="404"/>
      <c r="S40" s="405"/>
      <c r="T40" s="422" t="str">
        <f>IF(入力!I31="","",入力!I31)</f>
        <v>祇園小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513609912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134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ゴイブチ　アオイ
五位渕　葵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5</v>
      </c>
      <c r="R42" s="404"/>
      <c r="S42" s="405"/>
      <c r="T42" s="422" t="str">
        <f>IF(入力!I33="","",入力!I33)</f>
        <v>南清小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513488059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150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スドウ　ミク
須藤　実来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4</v>
      </c>
      <c r="R44" s="404"/>
      <c r="S44" s="405"/>
      <c r="T44" s="422" t="str">
        <f>IF(入力!I35="","",入力!I35)</f>
        <v>清見台小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514348526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140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ワタナベ　メグ
渡邉　芽久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4</v>
      </c>
      <c r="R46" s="404"/>
      <c r="S46" s="405"/>
      <c r="T46" s="422" t="str">
        <f>IF(入力!I37="","",入力!I37)</f>
        <v>木更津第二小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516846917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130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タカラダ　マコト
寳田　麻琴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3</v>
      </c>
      <c r="R48" s="404"/>
      <c r="S48" s="405"/>
      <c r="T48" s="422" t="str">
        <f>IF(入力!I39="","",入力!I39)</f>
        <v>祇園小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516316794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127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 t="str">
        <f>IF(入力!B41="","",入力!B41)</f>
        <v/>
      </c>
      <c r="D50" s="430"/>
      <c r="E50" s="431"/>
      <c r="F50" s="416" t="str">
        <f>IF(入力!C42="","",入力!C41&amp;"　"&amp;入力!E41&amp;"
"&amp;入力!C42&amp;"　"&amp;入力!E42)</f>
        <v/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 t="str">
        <f>IF(入力!G41="","",入力!G41)</f>
        <v/>
      </c>
      <c r="R50" s="404"/>
      <c r="S50" s="405"/>
      <c r="T50" s="422" t="str">
        <f>IF(入力!I41="","",入力!I41)</f>
        <v/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 t="str">
        <f>IF(入力!M41="","",入力!M41)</f>
        <v/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 t="str">
        <f>IF(入力!P41="","",入力!P41)</f>
        <v/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 t="str">
        <f>IF(入力!B43="","",入力!B43)</f>
        <v/>
      </c>
      <c r="D52" s="430"/>
      <c r="E52" s="431"/>
      <c r="F52" s="416" t="str">
        <f>IF(入力!C44="","",入力!C43&amp;"　"&amp;入力!E43&amp;"
"&amp;入力!C44&amp;"　"&amp;入力!E44)</f>
        <v/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 t="str">
        <f>IF(入力!G43="","",入力!G43)</f>
        <v/>
      </c>
      <c r="R52" s="404"/>
      <c r="S52" s="405"/>
      <c r="T52" s="422" t="str">
        <f>IF(入力!I43="","",入力!I43)</f>
        <v/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 t="str">
        <f>IF(入力!M43="","",入力!M43)</f>
        <v/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 t="str">
        <f>IF(入力!P43="","",入力!P43)</f>
        <v/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 t="str">
        <f>IF(入力!B45="","",入力!B45)</f>
        <v/>
      </c>
      <c r="D54" s="430"/>
      <c r="E54" s="431"/>
      <c r="F54" s="416" t="str">
        <f>IF(入力!C46="","",入力!C45&amp;"　"&amp;入力!E45&amp;"
"&amp;入力!C46&amp;"　"&amp;入力!E46)</f>
        <v/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 t="str">
        <f>IF(入力!G45="","",入力!G45)</f>
        <v/>
      </c>
      <c r="R54" s="404"/>
      <c r="S54" s="405"/>
      <c r="T54" s="422" t="str">
        <f>IF(入力!I45="","",入力!I45)</f>
        <v/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 t="str">
        <f>IF(入力!M45="","",入力!M45)</f>
        <v/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 t="str">
        <f>IF(入力!P45="","",入力!P45)</f>
        <v/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 t="str">
        <f>IF(入力!B47="","",入力!B47)</f>
        <v/>
      </c>
      <c r="D56" s="430"/>
      <c r="E56" s="431"/>
      <c r="F56" s="416" t="str">
        <f>IF(入力!C48="","",入力!C47&amp;"　"&amp;入力!E47&amp;"
"&amp;入力!C48&amp;"　"&amp;入力!E48)</f>
        <v/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 t="str">
        <f>IF(入力!G47="","",入力!G47)</f>
        <v/>
      </c>
      <c r="R56" s="404"/>
      <c r="S56" s="405"/>
      <c r="T56" s="422" t="str">
        <f>IF(入力!I47="","",入力!I47)</f>
        <v/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 t="str">
        <f>IF(入力!M47="","",入力!M47)</f>
        <v/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 t="str">
        <f>IF(入力!P47="","",入力!P47)</f>
        <v/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1"/>
      <c r="AS64" s="311"/>
      <c r="AT64" s="311"/>
      <c r="AU64" s="311"/>
      <c r="AV64" s="311"/>
      <c r="AW64" s="311"/>
      <c r="AX64" s="311"/>
      <c r="AY64" s="311"/>
      <c r="AZ64" s="311"/>
      <c r="BA64" s="311"/>
      <c r="BB64" s="311"/>
      <c r="BC64" s="311"/>
      <c r="BD64" s="311"/>
      <c r="BE64" s="311"/>
      <c r="BF64" s="31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>
      <c r="A2" s="276" t="s">
        <v>0</v>
      </c>
      <c r="B2" s="276"/>
      <c r="C2" s="279" t="str">
        <f>IF(入力!C3="","",入力!C3)</f>
        <v>ぎおんウェーブ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433311389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宏之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6" t="s">
        <v>19</v>
      </c>
      <c r="B9" s="276"/>
      <c r="C9" s="288" t="str">
        <f>IF(入力!C10="","",入力!C10&amp;"　"&amp;入力!E10)</f>
        <v>小幡　祐一</v>
      </c>
      <c r="D9" s="289"/>
      <c r="E9" s="289"/>
      <c r="F9" s="289"/>
      <c r="G9" s="278">
        <f>IF(入力!G9="","",入力!G9)</f>
        <v>507405845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>0376976</v>
      </c>
      <c r="N9" s="278"/>
      <c r="O9" s="278"/>
    </row>
    <row r="10" spans="1:15" ht="14.4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6" t="s">
        <v>20</v>
      </c>
      <c r="B11" s="276"/>
      <c r="C11" s="288" t="str">
        <f>IF(入力!C12="","",入力!C12&amp;"　"&amp;入力!E12)</f>
        <v/>
      </c>
      <c r="D11" s="289"/>
      <c r="E11" s="289"/>
      <c r="F11" s="289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宏之</v>
      </c>
      <c r="D13" s="289"/>
      <c r="E13" s="289"/>
      <c r="F13" s="289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76"/>
      <c r="B14" s="276"/>
      <c r="C14" s="290"/>
      <c r="D14" s="291"/>
      <c r="E14" s="291"/>
      <c r="F14" s="291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宏之</v>
      </c>
      <c r="D15" s="289"/>
      <c r="E15" s="289"/>
      <c r="F15" s="286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76"/>
      <c r="B16" s="276"/>
      <c r="C16" s="290"/>
      <c r="D16" s="291"/>
      <c r="E16" s="291"/>
      <c r="F16" s="287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" customHeight="1">
      <c r="A17" s="276" t="s">
        <v>6</v>
      </c>
      <c r="B17" s="276"/>
      <c r="C17" s="279" t="str">
        <f>IF(入力!C17="","",入力!C17&amp;"　"&amp;入力!E17)</f>
        <v>木更津市祇園４－１７－１３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76" t="s">
        <v>7</v>
      </c>
      <c r="B19" s="276"/>
      <c r="C19" s="279" t="str">
        <f>IF(入力!C19="","",入力!C19&amp;"　"&amp;入力!E19)</f>
        <v>090-1614-4198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76" t="s">
        <v>8</v>
      </c>
      <c r="B21" s="276"/>
      <c r="C21" s="279" t="str">
        <f>IF(入力!C21="","",入力!C21&amp;"－"&amp;入力!E21&amp;"－"&amp;入力!G21)</f>
        <v>90－1614－4198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>
        <f>IF(入力!B25="","",入力!B25)</f>
        <v>1</v>
      </c>
      <c r="C25" s="288" t="str">
        <f>IF(入力!C26="","",入力!C26&amp;"　"&amp;入力!E26)</f>
        <v>楠本　優子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請西小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513377412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小幡　美月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祇園小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512068284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澤　あゆみ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真舟小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513499660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鈴木　心音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祇園小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513609912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五位渕　葵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南清小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513488059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須藤　実来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清見台小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514348526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渡邉　芽久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木更津第二小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516846917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寳田　麻琴</v>
      </c>
      <c r="D39" s="289"/>
      <c r="E39" s="289"/>
      <c r="F39" s="289"/>
      <c r="G39" s="276">
        <f>IF(入力!G39="","",入力!G39)</f>
        <v>3</v>
      </c>
      <c r="H39" s="276" t="str">
        <f>IF(入力!H39="","",入力!H39)</f>
        <v/>
      </c>
      <c r="I39" s="276" t="str">
        <f>IF(入力!I39="","",入力!I39)</f>
        <v>祇園小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516316794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76" t="str">
        <f>IF(入力!G41="","",入力!G41)</f>
        <v/>
      </c>
      <c r="H41" s="276" t="str">
        <f>IF(入力!H41="","",入力!H41)</f>
        <v/>
      </c>
      <c r="I41" s="276" t="str">
        <f>IF(入力!I41="","",入力!I41)</f>
        <v/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 t="str">
        <f>IF(入力!M41="","",入力!M41)</f>
        <v/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>
      <c r="A2" s="276" t="s">
        <v>0</v>
      </c>
      <c r="B2" s="276"/>
      <c r="C2" s="279" t="str">
        <f>IF(入力!C3="","",入力!C3)</f>
        <v>ぎおんウェーブ</v>
      </c>
      <c r="D2" s="279"/>
      <c r="E2" s="279"/>
      <c r="F2" s="279"/>
      <c r="G2" s="279"/>
      <c r="H2" s="279"/>
      <c r="I2" s="279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0">
        <f>IF(入力!C4="","",IF(入力!C5="",入力!C4,入力!C4&amp;"　　"&amp;入力!C5))</f>
        <v>433311389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中島　宏之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500777584</v>
      </c>
      <c r="H7" s="278"/>
      <c r="I7" s="278"/>
      <c r="J7" s="278" t="str">
        <f>IF(入力!J7="","",入力!J7)</f>
        <v>021065</v>
      </c>
      <c r="K7" s="278"/>
      <c r="L7" s="278"/>
      <c r="M7" s="278" t="str">
        <f>IF(入力!M7="","",入力!M7)</f>
        <v>0217592</v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>
      <c r="A9" s="276" t="s">
        <v>19</v>
      </c>
      <c r="B9" s="276"/>
      <c r="C9" s="288" t="str">
        <f>IF(入力!C10="","",入力!C10&amp;"　"&amp;入力!E10)</f>
        <v>小幡　祐一</v>
      </c>
      <c r="D9" s="289"/>
      <c r="E9" s="289"/>
      <c r="F9" s="289"/>
      <c r="G9" s="278">
        <f>IF(入力!G9="","",入力!G9)</f>
        <v>507405845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>0376976</v>
      </c>
      <c r="N9" s="278"/>
      <c r="O9" s="278"/>
    </row>
    <row r="10" spans="1:15" ht="14.4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>
      <c r="A11" s="276" t="s">
        <v>20</v>
      </c>
      <c r="B11" s="276"/>
      <c r="C11" s="288" t="str">
        <f>IF(入力!C12="","",入力!C12&amp;"　"&amp;入力!E12)</f>
        <v/>
      </c>
      <c r="D11" s="289"/>
      <c r="E11" s="289"/>
      <c r="F11" s="289"/>
      <c r="G11" s="278" t="str">
        <f>IF(入力!G11="","",入力!G11)</f>
        <v/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中島　宏之</v>
      </c>
      <c r="D13" s="289"/>
      <c r="E13" s="289"/>
      <c r="F13" s="289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76"/>
      <c r="B14" s="276"/>
      <c r="C14" s="290"/>
      <c r="D14" s="291"/>
      <c r="E14" s="291"/>
      <c r="F14" s="291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76" t="s">
        <v>5</v>
      </c>
      <c r="B15" s="276"/>
      <c r="C15" s="288" t="str">
        <f>IF(入力!C16="","",入力!C16&amp;"　"&amp;入力!E16)</f>
        <v>中島　宏之</v>
      </c>
      <c r="D15" s="289"/>
      <c r="E15" s="289"/>
      <c r="F15" s="286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76"/>
      <c r="B16" s="276"/>
      <c r="C16" s="290"/>
      <c r="D16" s="291"/>
      <c r="E16" s="291"/>
      <c r="F16" s="287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" customHeight="1">
      <c r="A17" s="276" t="s">
        <v>6</v>
      </c>
      <c r="B17" s="276"/>
      <c r="C17" s="279" t="str">
        <f>IF(入力!C17="","",入力!C17&amp;"　"&amp;入力!E17)</f>
        <v>木更津市祇園４－１７－１３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>
      <c r="A19" s="276" t="s">
        <v>7</v>
      </c>
      <c r="B19" s="276"/>
      <c r="C19" s="279" t="str">
        <f>IF(入力!C19="","",入力!C19&amp;"　"&amp;入力!E19)</f>
        <v>090-1614-4198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>
      <c r="A21" s="276" t="s">
        <v>8</v>
      </c>
      <c r="B21" s="276"/>
      <c r="C21" s="279" t="str">
        <f>IF(入力!C21="","",入力!C21&amp;"－"&amp;入力!E21&amp;"－"&amp;入力!G21)</f>
        <v>90－1614－4198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>
        <f>IF(入力!B25="","",入力!B25)</f>
        <v>1</v>
      </c>
      <c r="C25" s="288" t="str">
        <f>IF(入力!C26="","",入力!C26&amp;"　"&amp;入力!E26)</f>
        <v>楠本　優子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請西小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513377412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小幡　美月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祇園小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512068284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澤　あゆみ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真舟小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513499660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鈴木　心音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祇園小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513609912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五位渕　葵</v>
      </c>
      <c r="D33" s="289"/>
      <c r="E33" s="289"/>
      <c r="F33" s="289"/>
      <c r="G33" s="276">
        <f>IF(入力!G33="","",入力!G33)</f>
        <v>5</v>
      </c>
      <c r="H33" s="276" t="str">
        <f>IF(入力!H33="","",入力!H33)</f>
        <v/>
      </c>
      <c r="I33" s="276" t="str">
        <f>IF(入力!I33="","",入力!I33)</f>
        <v>南清小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513488059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須藤　実来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清見台小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514348526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渡邉　芽久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木更津第二小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516846917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寳田　麻琴</v>
      </c>
      <c r="D39" s="289"/>
      <c r="E39" s="289"/>
      <c r="F39" s="289"/>
      <c r="G39" s="276">
        <f>IF(入力!G39="","",入力!G39)</f>
        <v>3</v>
      </c>
      <c r="H39" s="276" t="str">
        <f>IF(入力!H39="","",入力!H39)</f>
        <v/>
      </c>
      <c r="I39" s="276" t="str">
        <f>IF(入力!I39="","",入力!I39)</f>
        <v>祇園小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516316794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 t="str">
        <f>IF(入力!B41="","",入力!B41)</f>
        <v/>
      </c>
      <c r="C41" s="288" t="str">
        <f>IF(入力!C42="","",入力!C42&amp;"　"&amp;入力!E42)</f>
        <v/>
      </c>
      <c r="D41" s="289"/>
      <c r="E41" s="289"/>
      <c r="F41" s="289"/>
      <c r="G41" s="276" t="str">
        <f>IF(入力!G41="","",入力!G41)</f>
        <v/>
      </c>
      <c r="H41" s="276" t="str">
        <f>IF(入力!H41="","",入力!H41)</f>
        <v/>
      </c>
      <c r="I41" s="276" t="str">
        <f>IF(入力!I41="","",入力!I41)</f>
        <v/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 t="str">
        <f>IF(入力!M41="","",入力!M41)</f>
        <v/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 t="str">
        <f>IF(入力!B43="","",入力!B43)</f>
        <v/>
      </c>
      <c r="C43" s="288" t="str">
        <f>IF(入力!C44="","",入力!C44&amp;"　"&amp;入力!E44)</f>
        <v/>
      </c>
      <c r="D43" s="289"/>
      <c r="E43" s="289"/>
      <c r="F43" s="289"/>
      <c r="G43" s="276" t="str">
        <f>IF(入力!G43="","",入力!G43)</f>
        <v/>
      </c>
      <c r="H43" s="276" t="str">
        <f>IF(入力!H43="","",入力!H43)</f>
        <v/>
      </c>
      <c r="I43" s="276" t="str">
        <f>IF(入力!I43="","",入力!I43)</f>
        <v/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 t="str">
        <f>IF(入力!M43="","",入力!M43)</f>
        <v/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 t="str">
        <f>IF(入力!B45="","",入力!B45)</f>
        <v/>
      </c>
      <c r="C45" s="288" t="str">
        <f>IF(入力!C46="","",入力!C46&amp;"　"&amp;入力!E46)</f>
        <v/>
      </c>
      <c r="D45" s="289"/>
      <c r="E45" s="289"/>
      <c r="F45" s="289"/>
      <c r="G45" s="276" t="str">
        <f>IF(入力!G45="","",入力!G45)</f>
        <v/>
      </c>
      <c r="H45" s="276" t="str">
        <f>IF(入力!H45="","",入力!H45)</f>
        <v/>
      </c>
      <c r="I45" s="276" t="str">
        <f>IF(入力!I45="","",入力!I45)</f>
        <v/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 t="str">
        <f>IF(入力!M45="","",入力!M45)</f>
        <v/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女子</v>
      </c>
      <c r="I5" s="29">
        <f>入力!Y25</f>
        <v>6</v>
      </c>
      <c r="J5" s="457" t="str">
        <f>IF(入力!A55="","",入力!A55)</f>
        <v>とっても小さいチームですが、心はでっかく、ポテンシャルは十二分！
あとは戦闘モードをオンにして、みんなで拾って、繋ぎまくるぞ～！
クラブ創立１０周年の節目にして初の８シードスタートです！
ぎおんウェーブをこれからもよろしくお願いします！</v>
      </c>
      <c r="K5" s="458"/>
      <c r="L5" s="458"/>
      <c r="M5" s="458"/>
      <c r="N5" s="458"/>
      <c r="O5" s="458"/>
      <c r="P5" s="458"/>
      <c r="Q5" s="45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0041</v>
      </c>
      <c r="T17" s="33" t="str">
        <f>IF(入力!P10="","",入力!P10)</f>
        <v>木更津市清見台東３－２８－１４</v>
      </c>
      <c r="U17" s="33" t="str">
        <f>IF(入力!AL9="","",入力!AL9)</f>
        <v>0438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木更津市祇園４－１７－１３</v>
      </c>
      <c r="U22" s="33" t="str">
        <f>IF(入力!AL15="","",入力!AL15)</f>
        <v>090</v>
      </c>
      <c r="V22" s="33" t="str">
        <f>IF(入力!AK16="","",入力!AK16)</f>
        <v>1614</v>
      </c>
      <c r="W22" s="33" t="str">
        <f>IF(入力!AP16="","",入力!AP16)</f>
        <v>4198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楠本</v>
      </c>
      <c r="D24" s="75" t="str">
        <f>VLOOKUP($B$51,$A$53:$F$352,4)</f>
        <v>優子</v>
      </c>
      <c r="E24" s="75" t="str">
        <f>VLOOKUP($B$51,$A$53:$F$352,5)</f>
        <v>クスモト</v>
      </c>
      <c r="F24" s="75" t="str">
        <f>VLOOKUP($B$51,$A$53:$F$352,6)</f>
        <v>ユウコ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楠本</v>
      </c>
      <c r="D53" s="33" t="str">
        <f>IF(入力!E26="","",入力!E26)</f>
        <v>優子</v>
      </c>
      <c r="E53" s="33" t="str">
        <f>IF(入力!C25="","",入力!C25)</f>
        <v>クスモト</v>
      </c>
      <c r="F53" s="33" t="str">
        <f>IF(入力!E25="","",入力!E25)</f>
        <v>ユウコ</v>
      </c>
      <c r="G53" s="33">
        <f>IF(入力!M25="","",入力!M25)</f>
        <v>513377412</v>
      </c>
      <c r="H53" s="33" t="str">
        <f>IF(入力!I25="","",入力!I25)</f>
        <v>請西小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小幡</v>
      </c>
      <c r="D54" s="33" t="str">
        <f>IF(入力!E28="","",入力!E28)</f>
        <v>美月</v>
      </c>
      <c r="E54" s="33" t="str">
        <f>IF(入力!C27="","",入力!C27)</f>
        <v>オバタ</v>
      </c>
      <c r="F54" s="33" t="str">
        <f>IF(入力!E27="","",入力!E27)</f>
        <v>ミヅキ</v>
      </c>
      <c r="G54" s="33">
        <f>IF(入力!M27="","",入力!M27)</f>
        <v>512068284</v>
      </c>
      <c r="H54" s="33" t="str">
        <f>IF(入力!I27="","",入力!I27)</f>
        <v>祇園小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澤</v>
      </c>
      <c r="D55" s="33" t="str">
        <f>IF(入力!E30="","",入力!E30)</f>
        <v>あゆみ</v>
      </c>
      <c r="E55" s="33" t="str">
        <f>IF(入力!C29="","",入力!C29)</f>
        <v>サワ</v>
      </c>
      <c r="F55" s="33" t="str">
        <f>IF(入力!E29="","",入力!E29)</f>
        <v>アユミ</v>
      </c>
      <c r="G55" s="33">
        <f>IF(入力!M29="","",入力!M29)</f>
        <v>513499660</v>
      </c>
      <c r="H55" s="33" t="str">
        <f>IF(入力!I29="","",入力!I29)</f>
        <v>真舟小</v>
      </c>
      <c r="I55" s="33">
        <f>IF(入力!G29="","",入力!G29)</f>
        <v>6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心音</v>
      </c>
      <c r="E56" s="33" t="str">
        <f>IF(入力!C31="","",入力!C31)</f>
        <v>スズキ</v>
      </c>
      <c r="F56" s="33" t="str">
        <f>IF(入力!E31="","",入力!E31)</f>
        <v>ココネ</v>
      </c>
      <c r="G56" s="33">
        <f>IF(入力!M31="","",入力!M31)</f>
        <v>513609912</v>
      </c>
      <c r="H56" s="33" t="str">
        <f>IF(入力!I31="","",入力!I31)</f>
        <v>祇園小</v>
      </c>
      <c r="I56" s="33">
        <f>IF(入力!G31="","",入力!G31)</f>
        <v>5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五位渕</v>
      </c>
      <c r="D57" s="33" t="str">
        <f>IF(入力!E34="","",入力!E34)</f>
        <v>葵</v>
      </c>
      <c r="E57" s="33" t="str">
        <f>IF(入力!C33="","",入力!C33)</f>
        <v>ゴイブチ</v>
      </c>
      <c r="F57" s="33" t="str">
        <f>IF(入力!E33="","",入力!E33)</f>
        <v>アオイ</v>
      </c>
      <c r="G57" s="33">
        <f>IF(入力!M33="","",入力!M33)</f>
        <v>513488059</v>
      </c>
      <c r="H57" s="33" t="str">
        <f>IF(入力!I33="","",入力!I33)</f>
        <v>南清小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須藤</v>
      </c>
      <c r="D58" s="33" t="str">
        <f>IF(入力!E36="","",入力!E36)</f>
        <v>実来</v>
      </c>
      <c r="E58" s="33" t="str">
        <f>IF(入力!C35="","",入力!C35)</f>
        <v>スドウ</v>
      </c>
      <c r="F58" s="33" t="str">
        <f>IF(入力!E35="","",入力!E35)</f>
        <v>ミク</v>
      </c>
      <c r="G58" s="33">
        <f>IF(入力!M35="","",入力!M35)</f>
        <v>514348526</v>
      </c>
      <c r="H58" s="33" t="str">
        <f>IF(入力!I35="","",入力!I35)</f>
        <v>清見台小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渡邉</v>
      </c>
      <c r="D59" s="33" t="str">
        <f>IF(入力!E38="","",入力!E38)</f>
        <v>芽久</v>
      </c>
      <c r="E59" s="33" t="str">
        <f>IF(入力!C37="","",入力!C37)</f>
        <v>ワタナベ</v>
      </c>
      <c r="F59" s="33" t="str">
        <f>IF(入力!E37="","",入力!E37)</f>
        <v>メグ</v>
      </c>
      <c r="G59" s="33">
        <f>IF(入力!M37="","",入力!M37)</f>
        <v>516846917</v>
      </c>
      <c r="H59" s="33" t="str">
        <f>IF(入力!I37="","",入力!I37)</f>
        <v>木更津第二小</v>
      </c>
      <c r="I59" s="33">
        <f>IF(入力!G37="","",入力!G37)</f>
        <v>4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寳田</v>
      </c>
      <c r="D60" s="33" t="str">
        <f>IF(入力!E40="","",入力!E40)</f>
        <v>麻琴</v>
      </c>
      <c r="E60" s="33" t="str">
        <f>IF(入力!C39="","",入力!C39)</f>
        <v>タカラダ</v>
      </c>
      <c r="F60" s="33" t="str">
        <f>IF(入力!E39="","",入力!E39)</f>
        <v>マコト</v>
      </c>
      <c r="G60" s="33">
        <f>IF(入力!M39="","",入力!M39)</f>
        <v>516316794</v>
      </c>
      <c r="H60" s="33" t="str">
        <f>IF(入力!I39="","",入力!I39)</f>
        <v>祇園小</v>
      </c>
      <c r="I60" s="33">
        <f>IF(入力!G39="","",入力!G39)</f>
        <v>3</v>
      </c>
      <c r="J60" s="33">
        <f>IF(入力!P39="","",入力!P39)</f>
        <v>127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2018-05-17T14:06:19Z</dcterms:modified>
</cp:coreProperties>
</file>