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16815" windowHeight="73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<sst xmlns="http://schemas.openxmlformats.org/spreadsheetml/2006/main" count="424" uniqueCount="292">
  <si>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</si>
  <si>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</si>
  <si>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</si>
  <si>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</si>
  <si>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</si>
  <si>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</si>
  <si>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</si>
  <si>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</si>
  <si>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</si>
  <si>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</si>
  <si>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</si>
  <si>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</si>
  <si>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</si>
  <si>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</si>
  <si>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</si>
  <si>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</si>
  <si>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</si>
  <si>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</si>
  <si>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</si>
  <si>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</si>
  <si>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</si>
  <si>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</si>
  <si>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</si>
  <si>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</si>
  <si>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</si>
  <si>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</si>
  <si>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</si>
  <si>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</si>
  <si>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</si>
  <si>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</si>
  <si>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</si>
  <si>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</si>
  <si>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</si>
  <si>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</si>
  <si>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</si>
  <si>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</si>
  <si>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</si>
  <si>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</si>
  <si>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</si>
  <si>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</si>
  <si>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</si>
  <si>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</si>
  <si>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</si>
  <si>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</si>
  <si>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</si>
  <si>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</si>
  <si>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</si>
  <si>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</si>
  <si>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</si>
  <si>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</si>
  <si>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</si>
  <si>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</si>
  <si>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</si>
  <si>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</si>
  <si>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</si>
  <si>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</si>
  <si>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</si>
  <si>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</si>
  <si>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</si>
  <si>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</si>
  <si>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</si>
  <si>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</si>
  <si>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</si>
  <si>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</si>
  <si>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</si>
  <si>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</si>
  <si>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</si>
  <si>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</si>
  <si>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</si>
  <si>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</si>
  <si>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</si>
  <si>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</si>
  <si>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</si>
  <si>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</si>
  <si>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</si>
  <si>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</si>
  <si>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</si>
  <si>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</si>
  <si>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</si>
  <si>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</si>
  <si>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</si>
  <si>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</si>
  <si>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</si>
  <si>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</si>
  <si>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</si>
  <si>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</si>
  <si>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</si>
  <si>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</si>
  <si>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</si>
  <si>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</si>
  <si>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</si>
  <si>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</si>
  <si>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</si>
  <si>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</si>
  <si>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</si>
  <si>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</si>
  <si>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</si>
  <si>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</si>
  <si>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</si>
  <si>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</si>
  <si>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</si>
  <si>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</si>
  <si>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</si>
  <si>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</si>
  <si>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</si>
  <si>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</si>
  <si>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</si>
  <si>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</si>
  <si>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</si>
  <si>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</si>
  <si>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</si>
  <si>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</si>
  <si>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</si>
  <si>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</si>
  <si>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</si>
  <si>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</si>
  <si>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</si>
  <si>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</si>
  <si>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</si>
  <si>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</si>
  <si>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</si>
  <si>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</si>
  <si>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</si>
  <si>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</si>
  <si>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</si>
  <si>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</si>
  <si>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</si>
  <si>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</si>
  <si>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</si>
  <si>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</si>
  <si>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</si>
  <si>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</si>
  <si>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</si>
  <si>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</si>
  <si>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</si>
  <si>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</si>
  <si>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</si>
  <si>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</si>
  <si>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</si>
  <si>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</si>
  <si>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</si>
  <si>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</si>
  <si>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</si>
  <si>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</si>
  <si>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</si>
  <si>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</si>
  <si>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</si>
  <si>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</si>
  <si>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</si>
  <si>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</si>
  <si>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</si>
  <si>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</si>
  <si>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</si>
  <si>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</si>
  <si>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</si>
  <si>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</si>
  <si>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</si>
  <si>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</si>
  <si>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</si>
  <si>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</si>
  <si>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</si>
  <si>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</si>
  <si>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</si>
  <si>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</si>
  <si>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</si>
  <si>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</si>
  <si>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</si>
  <si>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</si>
  <si>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</si>
  <si>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</si>
  <si>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</si>
  <si>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</si>
  <si>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</si>
  <si>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</si>
  <si>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</si>
  <si>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</si>
  <si>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</si>
  <si>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</si>
  <si>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</si>
  <si>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</si>
  <si>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</si>
  <si>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</si>
  <si>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</si>
  <si>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</si>
  <si>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</si>
  <si>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</si>
  <si>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</si>
  <si>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</si>
  <si>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</si>
  <si>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</si>
  <si>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</si>
  <si>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</si>
  <si>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</si>
  <si>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</si>
  <si>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</si>
  <si>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</si>
  <si>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</si>
  <si>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</si>
  <si>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</si>
  <si>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</si>
  <si>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</si>
  <si>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</si>
  <si>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女子</t>
    <rPh sb="0" eb="2">
      <t>ジョシ</t>
    </rPh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</si>
  <si>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</si>
  <si>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</si>
  <si>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五井</t>
    <rPh sb="0" eb="2">
      <t>ゴイ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</si>
  <si>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</si>
  <si>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</si>
  <si>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</si>
  <si>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</si>
  <si>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09-1Ｃ-0225090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</si>
  <si>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</si>
  <si>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</si>
  <si>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リカ</t>
    <phoneticPr fontId="2"/>
  </si>
  <si>
    <t>２９９</t>
    <phoneticPr fontId="2"/>
  </si>
  <si>
    <t>０１０９</t>
    <phoneticPr fontId="2"/>
  </si>
  <si>
    <t>０４３６</t>
    <phoneticPr fontId="2"/>
  </si>
  <si>
    <t>２６</t>
    <phoneticPr fontId="2"/>
  </si>
  <si>
    <t>０８５０</t>
    <phoneticPr fontId="2"/>
  </si>
  <si>
    <t>千葉県市原市千種7-13-9</t>
    <rPh sb="0" eb="3">
      <t>チバケン</t>
    </rPh>
    <rPh sb="3" eb="6">
      <t>イチハラシ</t>
    </rPh>
    <rPh sb="6" eb="8">
      <t>チグサ</t>
    </rPh>
    <phoneticPr fontId="2"/>
  </si>
  <si>
    <t>２９０</t>
    <phoneticPr fontId="2"/>
  </si>
  <si>
    <t>００３７</t>
    <phoneticPr fontId="2"/>
  </si>
  <si>
    <t>２９０</t>
    <phoneticPr fontId="2"/>
  </si>
  <si>
    <t>0436</t>
    <phoneticPr fontId="2"/>
  </si>
  <si>
    <t>諸見里</t>
    <rPh sb="0" eb="3">
      <t>モロミザト</t>
    </rPh>
    <phoneticPr fontId="2"/>
  </si>
  <si>
    <t>寿江</t>
    <rPh sb="0" eb="2">
      <t>ヒサエ</t>
    </rPh>
    <phoneticPr fontId="2"/>
  </si>
  <si>
    <t>モロミザト</t>
    <phoneticPr fontId="2"/>
  </si>
  <si>
    <t>ヒサエ</t>
    <phoneticPr fontId="2"/>
  </si>
  <si>
    <t>ササキ</t>
    <phoneticPr fontId="2"/>
  </si>
  <si>
    <t>ヒロアキ</t>
    <phoneticPr fontId="2"/>
  </si>
  <si>
    <t>２９９</t>
    <phoneticPr fontId="2"/>
  </si>
  <si>
    <t>０１０９</t>
    <phoneticPr fontId="2"/>
  </si>
  <si>
    <t>０４３６</t>
    <phoneticPr fontId="2"/>
  </si>
  <si>
    <t>２６</t>
    <phoneticPr fontId="2"/>
  </si>
  <si>
    <t>0850</t>
    <phoneticPr fontId="2"/>
  </si>
  <si>
    <t>①</t>
    <phoneticPr fontId="2"/>
  </si>
  <si>
    <t>西村</t>
    <rPh sb="0" eb="2">
      <t>ニシムラ</t>
    </rPh>
    <phoneticPr fontId="2"/>
  </si>
  <si>
    <t>美波</t>
    <rPh sb="0" eb="2">
      <t>ミナミ</t>
    </rPh>
    <phoneticPr fontId="2"/>
  </si>
  <si>
    <t>ニシムラ</t>
    <phoneticPr fontId="2"/>
  </si>
  <si>
    <t>ミナミ</t>
    <phoneticPr fontId="2"/>
  </si>
  <si>
    <t>五所小学校</t>
    <rPh sb="0" eb="5">
      <t>ゴショショウガッコウ</t>
    </rPh>
    <phoneticPr fontId="2"/>
  </si>
  <si>
    <t>金城</t>
    <rPh sb="0" eb="2">
      <t>キンジョウ</t>
    </rPh>
    <phoneticPr fontId="2"/>
  </si>
  <si>
    <t>涼</t>
    <rPh sb="0" eb="1">
      <t>スズ</t>
    </rPh>
    <phoneticPr fontId="2"/>
  </si>
  <si>
    <t>キンジョウ</t>
    <phoneticPr fontId="2"/>
  </si>
  <si>
    <t>スズ</t>
    <phoneticPr fontId="2"/>
  </si>
  <si>
    <t>京葉小学校</t>
    <rPh sb="0" eb="5">
      <t>ケイヨウショウガッコウ</t>
    </rPh>
    <phoneticPr fontId="2"/>
  </si>
  <si>
    <t>日香里</t>
    <rPh sb="0" eb="3">
      <t>ヒカリ</t>
    </rPh>
    <phoneticPr fontId="2"/>
  </si>
  <si>
    <t>ヒカリ</t>
    <phoneticPr fontId="2"/>
  </si>
  <si>
    <t>ホシ</t>
    <phoneticPr fontId="2"/>
  </si>
  <si>
    <t>調</t>
    <rPh sb="0" eb="1">
      <t>シラベ</t>
    </rPh>
    <phoneticPr fontId="2"/>
  </si>
  <si>
    <t>美希</t>
    <rPh sb="0" eb="2">
      <t>ミキ</t>
    </rPh>
    <phoneticPr fontId="2"/>
  </si>
  <si>
    <t>ミキ</t>
    <phoneticPr fontId="2"/>
  </si>
  <si>
    <t>シラベ</t>
    <phoneticPr fontId="2"/>
  </si>
  <si>
    <t>千種小学校</t>
    <rPh sb="0" eb="2">
      <t>チグサ</t>
    </rPh>
    <rPh sb="2" eb="5">
      <t>ショウガッコウ</t>
    </rPh>
    <phoneticPr fontId="2"/>
  </si>
  <si>
    <t>根本</t>
    <rPh sb="0" eb="2">
      <t>ネモト</t>
    </rPh>
    <phoneticPr fontId="2"/>
  </si>
  <si>
    <t>愛音</t>
    <rPh sb="0" eb="2">
      <t>アイネ</t>
    </rPh>
    <phoneticPr fontId="2"/>
  </si>
  <si>
    <t>アイネ</t>
    <phoneticPr fontId="2"/>
  </si>
  <si>
    <t>ネモト</t>
    <phoneticPr fontId="2"/>
  </si>
  <si>
    <t>中野</t>
    <rPh sb="0" eb="2">
      <t>ナカノ</t>
    </rPh>
    <phoneticPr fontId="2"/>
  </si>
  <si>
    <t>日葵</t>
    <rPh sb="0" eb="2">
      <t>ヒマリ</t>
    </rPh>
    <phoneticPr fontId="2"/>
  </si>
  <si>
    <t>ヒマリ</t>
    <phoneticPr fontId="2"/>
  </si>
  <si>
    <t>ナカノ</t>
    <phoneticPr fontId="2"/>
  </si>
  <si>
    <t>小滝</t>
    <rPh sb="0" eb="2">
      <t>コタキ</t>
    </rPh>
    <phoneticPr fontId="2"/>
  </si>
  <si>
    <t>碧海</t>
    <rPh sb="0" eb="2">
      <t>ヘキカイ</t>
    </rPh>
    <phoneticPr fontId="2"/>
  </si>
  <si>
    <t>アミ</t>
    <phoneticPr fontId="2"/>
  </si>
  <si>
    <t>チームのモットーは「継続は力なり！」チーム一丸となり、目標に向かって全力で頑張ります。</t>
    <rPh sb="10" eb="12">
      <t>ケイゾク</t>
    </rPh>
    <rPh sb="13" eb="14">
      <t>チカラ</t>
    </rPh>
    <rPh sb="21" eb="23">
      <t>イチガン</t>
    </rPh>
    <rPh sb="27" eb="29">
      <t>モクヒョウ</t>
    </rPh>
    <rPh sb="30" eb="31">
      <t>ム</t>
    </rPh>
    <rPh sb="34" eb="36">
      <t>ゼンリョク</t>
    </rPh>
    <rPh sb="37" eb="39">
      <t>ガンバ</t>
    </rPh>
    <phoneticPr fontId="2"/>
  </si>
  <si>
    <t>090</t>
    <phoneticPr fontId="2"/>
  </si>
  <si>
    <t>オダキ</t>
    <phoneticPr fontId="2"/>
  </si>
  <si>
    <t>サコダ</t>
    <phoneticPr fontId="2"/>
  </si>
  <si>
    <t>楓</t>
    <rPh sb="0" eb="1">
      <t>フウ</t>
    </rPh>
    <phoneticPr fontId="2"/>
  </si>
  <si>
    <t>フウ</t>
    <phoneticPr fontId="2"/>
  </si>
  <si>
    <t>五井小学校</t>
    <rPh sb="0" eb="2">
      <t>ゴイ</t>
    </rPh>
    <rPh sb="2" eb="5">
      <t>ショウガッコウ</t>
    </rPh>
    <phoneticPr fontId="2"/>
  </si>
  <si>
    <t>迫田</t>
    <rPh sb="0" eb="2">
      <t>サコタ</t>
    </rPh>
    <phoneticPr fontId="2"/>
  </si>
  <si>
    <t>有原</t>
    <rPh sb="0" eb="2">
      <t>アリハラ</t>
    </rPh>
    <phoneticPr fontId="2"/>
  </si>
  <si>
    <t>実優</t>
    <rPh sb="0" eb="2">
      <t>ミユウ</t>
    </rPh>
    <phoneticPr fontId="2"/>
  </si>
  <si>
    <t>アリハラ</t>
    <phoneticPr fontId="2"/>
  </si>
  <si>
    <t>ミユウ</t>
    <phoneticPr fontId="2"/>
  </si>
  <si>
    <t>ホシ</t>
    <phoneticPr fontId="2"/>
  </si>
  <si>
    <t>千葉県市原市飯沼135-11</t>
    <rPh sb="0" eb="6">
      <t>チバケンイチハラシ</t>
    </rPh>
    <rPh sb="6" eb="8">
      <t>イイヌマ</t>
    </rPh>
    <phoneticPr fontId="2"/>
  </si>
  <si>
    <t>２２</t>
    <phoneticPr fontId="2"/>
  </si>
  <si>
    <t>9055</t>
    <phoneticPr fontId="2"/>
  </si>
  <si>
    <t>モロミザト</t>
    <phoneticPr fontId="2"/>
  </si>
  <si>
    <t>ヒサエ</t>
    <phoneticPr fontId="2"/>
  </si>
  <si>
    <t>伊藤</t>
    <rPh sb="0" eb="2">
      <t>イトウ</t>
    </rPh>
    <phoneticPr fontId="2"/>
  </si>
  <si>
    <t>イトウ</t>
    <phoneticPr fontId="2"/>
  </si>
  <si>
    <t>アイリ</t>
    <phoneticPr fontId="2"/>
  </si>
  <si>
    <t>０２５７</t>
    <phoneticPr fontId="2"/>
  </si>
  <si>
    <t>千葉県袖ケ浦市神納2950-5</t>
    <rPh sb="0" eb="3">
      <t>チバケン</t>
    </rPh>
    <rPh sb="3" eb="7">
      <t>ソデガウラシ</t>
    </rPh>
    <rPh sb="7" eb="9">
      <t>カンノウ</t>
    </rPh>
    <phoneticPr fontId="2"/>
  </si>
  <si>
    <t>０８０</t>
    <phoneticPr fontId="2"/>
  </si>
  <si>
    <t>５４２６</t>
    <phoneticPr fontId="2"/>
  </si>
  <si>
    <t>５４１５</t>
    <phoneticPr fontId="2"/>
  </si>
  <si>
    <t>愛梨</t>
    <rPh sb="0" eb="2">
      <t>アイリ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</si>
</sst>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0" zoomScaleNormal="100" workbookViewId="0">
      <selection activeCell="AQ41" sqref="AQ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202</v>
      </c>
      <c r="K3" s="84"/>
      <c r="L3" s="84"/>
      <c r="M3" s="84"/>
      <c r="N3" s="84"/>
      <c r="O3" s="85"/>
      <c r="P3" s="208" t="s">
        <v>203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/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198" t="s">
        <v>204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205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208</v>
      </c>
      <c r="D7" s="135"/>
      <c r="E7" s="110" t="s">
        <v>209</v>
      </c>
      <c r="F7" s="111"/>
      <c r="G7" s="92">
        <v>507365985</v>
      </c>
      <c r="H7" s="92"/>
      <c r="I7" s="92"/>
      <c r="J7" s="92"/>
      <c r="K7" s="92"/>
      <c r="L7" s="92"/>
      <c r="M7" s="146" t="s">
        <v>210</v>
      </c>
      <c r="N7" s="92"/>
      <c r="O7" s="92"/>
      <c r="P7" s="89" t="s">
        <v>72</v>
      </c>
      <c r="Q7" s="90"/>
      <c r="R7" s="108" t="s">
        <v>214</v>
      </c>
      <c r="S7" s="108"/>
      <c r="T7" s="108"/>
      <c r="U7" s="108"/>
      <c r="V7" s="50" t="s">
        <v>73</v>
      </c>
      <c r="W7" s="107" t="s">
        <v>215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216</v>
      </c>
      <c r="AM7" s="147"/>
      <c r="AN7" s="147"/>
      <c r="AO7" s="147"/>
      <c r="AP7" s="147"/>
      <c r="AQ7" s="147"/>
      <c r="AR7" s="147"/>
      <c r="AS7" s="59" t="s">
        <v>75</v>
      </c>
      <c r="AT7" s="258">
        <v>45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219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217</v>
      </c>
      <c r="AL8" s="151"/>
      <c r="AM8" s="151"/>
      <c r="AN8" s="151"/>
      <c r="AO8" s="60" t="s">
        <v>76</v>
      </c>
      <c r="AP8" s="151" t="s">
        <v>218</v>
      </c>
      <c r="AQ8" s="151"/>
      <c r="AR8" s="151"/>
      <c r="AS8" s="152"/>
      <c r="AT8" s="258"/>
    </row>
    <row r="9" spans="1:51" ht="14.45" customHeight="1">
      <c r="A9" s="99" t="s">
        <v>150</v>
      </c>
      <c r="B9" s="100"/>
      <c r="C9" s="134" t="s">
        <v>277</v>
      </c>
      <c r="D9" s="135"/>
      <c r="E9" s="110" t="s">
        <v>213</v>
      </c>
      <c r="F9" s="111"/>
      <c r="G9" s="92">
        <v>512416795</v>
      </c>
      <c r="H9" s="92"/>
      <c r="I9" s="92"/>
      <c r="J9" s="92">
        <v>14050</v>
      </c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223</v>
      </c>
      <c r="AM9" s="147"/>
      <c r="AN9" s="147"/>
      <c r="AO9" s="147"/>
      <c r="AP9" s="147"/>
      <c r="AQ9" s="147"/>
      <c r="AR9" s="147"/>
      <c r="AS9" s="59" t="s">
        <v>194</v>
      </c>
      <c r="AT9" s="259">
        <v>34</v>
      </c>
    </row>
    <row r="10" spans="1:51" ht="18" customHeight="1">
      <c r="A10" s="99"/>
      <c r="B10" s="100"/>
      <c r="C10" s="137" t="s">
        <v>211</v>
      </c>
      <c r="D10" s="138"/>
      <c r="E10" s="139" t="s">
        <v>212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278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279</v>
      </c>
      <c r="AL10" s="151"/>
      <c r="AM10" s="151"/>
      <c r="AN10" s="151"/>
      <c r="AO10" s="60" t="s">
        <v>195</v>
      </c>
      <c r="AP10" s="151" t="s">
        <v>280</v>
      </c>
      <c r="AQ10" s="151"/>
      <c r="AR10" s="151"/>
      <c r="AS10" s="152"/>
      <c r="AT10" s="259"/>
    </row>
    <row r="11" spans="1:51" ht="14.45" customHeight="1">
      <c r="A11" s="99" t="s">
        <v>151</v>
      </c>
      <c r="B11" s="100"/>
      <c r="C11" s="134" t="s">
        <v>281</v>
      </c>
      <c r="D11" s="135"/>
      <c r="E11" s="110" t="s">
        <v>282</v>
      </c>
      <c r="F11" s="111"/>
      <c r="G11" s="92">
        <v>512416805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222</v>
      </c>
      <c r="S11" s="108"/>
      <c r="T11" s="108"/>
      <c r="U11" s="108"/>
      <c r="V11" s="50" t="s">
        <v>73</v>
      </c>
      <c r="W11" s="107" t="s">
        <v>286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288</v>
      </c>
      <c r="AM11" s="147"/>
      <c r="AN11" s="147"/>
      <c r="AO11" s="147"/>
      <c r="AP11" s="147"/>
      <c r="AQ11" s="147"/>
      <c r="AR11" s="147"/>
      <c r="AS11" s="59" t="s">
        <v>194</v>
      </c>
      <c r="AT11" s="259">
        <v>43</v>
      </c>
    </row>
    <row r="12" spans="1:51" ht="18" customHeight="1">
      <c r="A12" s="99"/>
      <c r="B12" s="100"/>
      <c r="C12" s="137" t="s">
        <v>224</v>
      </c>
      <c r="D12" s="138"/>
      <c r="E12" s="139" t="s">
        <v>225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287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289</v>
      </c>
      <c r="AL12" s="151"/>
      <c r="AM12" s="151"/>
      <c r="AN12" s="151"/>
      <c r="AO12" s="60" t="s">
        <v>195</v>
      </c>
      <c r="AP12" s="151" t="s">
        <v>290</v>
      </c>
      <c r="AQ12" s="151"/>
      <c r="AR12" s="151"/>
      <c r="AS12" s="152"/>
      <c r="AT12" s="259"/>
    </row>
    <row r="13" spans="1:51" ht="15" customHeight="1">
      <c r="A13" s="99" t="s">
        <v>152</v>
      </c>
      <c r="B13" s="100"/>
      <c r="C13" s="134" t="s">
        <v>226</v>
      </c>
      <c r="D13" s="135"/>
      <c r="E13" s="110" t="s">
        <v>227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0"/>
    </row>
    <row r="14" spans="1:51" ht="18" customHeight="1">
      <c r="A14" s="99"/>
      <c r="B14" s="100"/>
      <c r="C14" s="137" t="s">
        <v>224</v>
      </c>
      <c r="D14" s="138"/>
      <c r="E14" s="139" t="s">
        <v>225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0"/>
    </row>
    <row r="15" spans="1:51" ht="15" customHeight="1">
      <c r="A15" s="144" t="s">
        <v>166</v>
      </c>
      <c r="B15" s="100"/>
      <c r="C15" s="134" t="s">
        <v>228</v>
      </c>
      <c r="D15" s="135"/>
      <c r="E15" s="110" t="s">
        <v>229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230</v>
      </c>
      <c r="S15" s="108"/>
      <c r="T15" s="108"/>
      <c r="U15" s="108"/>
      <c r="V15" s="49" t="s">
        <v>73</v>
      </c>
      <c r="W15" s="107" t="s">
        <v>231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232</v>
      </c>
      <c r="AM15" s="147"/>
      <c r="AN15" s="147"/>
      <c r="AO15" s="147"/>
      <c r="AP15" s="147"/>
      <c r="AQ15" s="147"/>
      <c r="AR15" s="147"/>
      <c r="AS15" s="59" t="s">
        <v>194</v>
      </c>
      <c r="AT15" s="259">
        <v>45</v>
      </c>
    </row>
    <row r="16" spans="1:51" ht="18" customHeight="1">
      <c r="A16" s="99"/>
      <c r="B16" s="100"/>
      <c r="C16" s="137" t="s">
        <v>206</v>
      </c>
      <c r="D16" s="138"/>
      <c r="E16" s="139" t="s">
        <v>207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219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233</v>
      </c>
      <c r="AL16" s="151"/>
      <c r="AM16" s="151"/>
      <c r="AN16" s="151"/>
      <c r="AO16" s="60" t="s">
        <v>195</v>
      </c>
      <c r="AP16" s="151" t="s">
        <v>234</v>
      </c>
      <c r="AQ16" s="151"/>
      <c r="AR16" s="151"/>
      <c r="AS16" s="152"/>
      <c r="AT16" s="259"/>
    </row>
    <row r="17" spans="1:46">
      <c r="A17" s="99" t="s">
        <v>6</v>
      </c>
      <c r="B17" s="100"/>
      <c r="C17" s="157" t="str">
        <f>IF(P16="","",P16)</f>
        <v>千葉県市原市千種7-13-9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０４３６-２６-0850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266</v>
      </c>
      <c r="D21" s="78"/>
      <c r="E21" s="78">
        <v>2119</v>
      </c>
      <c r="F21" s="78"/>
      <c r="G21" s="78">
        <v>8999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235</v>
      </c>
      <c r="C25" s="134" t="s">
        <v>238</v>
      </c>
      <c r="D25" s="135"/>
      <c r="E25" s="110" t="s">
        <v>239</v>
      </c>
      <c r="F25" s="111"/>
      <c r="G25" s="121">
        <v>5</v>
      </c>
      <c r="H25" s="117"/>
      <c r="I25" s="115" t="s">
        <v>240</v>
      </c>
      <c r="J25" s="116"/>
      <c r="K25" s="116"/>
      <c r="L25" s="117"/>
      <c r="M25" s="121">
        <v>514474582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>
        <v>7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237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243</v>
      </c>
      <c r="D27" s="135"/>
      <c r="E27" s="110" t="s">
        <v>244</v>
      </c>
      <c r="F27" s="111"/>
      <c r="G27" s="121">
        <v>5</v>
      </c>
      <c r="H27" s="117"/>
      <c r="I27" s="115" t="s">
        <v>245</v>
      </c>
      <c r="J27" s="116"/>
      <c r="K27" s="116"/>
      <c r="L27" s="117"/>
      <c r="M27" s="121">
        <v>513015297</v>
      </c>
      <c r="N27" s="116"/>
      <c r="O27" s="117"/>
      <c r="P27" s="121">
        <v>130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248</v>
      </c>
      <c r="D29" s="135"/>
      <c r="E29" s="110" t="s">
        <v>247</v>
      </c>
      <c r="F29" s="111"/>
      <c r="G29" s="121">
        <v>5</v>
      </c>
      <c r="H29" s="117"/>
      <c r="I29" s="115" t="s">
        <v>245</v>
      </c>
      <c r="J29" s="116"/>
      <c r="K29" s="116"/>
      <c r="L29" s="117"/>
      <c r="M29" s="121">
        <v>512161270</v>
      </c>
      <c r="N29" s="116"/>
      <c r="O29" s="117"/>
      <c r="P29" s="121">
        <v>150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211</v>
      </c>
      <c r="D30" s="138"/>
      <c r="E30" s="139" t="s">
        <v>246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252</v>
      </c>
      <c r="D31" s="135"/>
      <c r="E31" s="110" t="s">
        <v>251</v>
      </c>
      <c r="F31" s="111"/>
      <c r="G31" s="121">
        <v>5</v>
      </c>
      <c r="H31" s="117"/>
      <c r="I31" s="115" t="s">
        <v>253</v>
      </c>
      <c r="J31" s="116"/>
      <c r="K31" s="116"/>
      <c r="L31" s="117"/>
      <c r="M31" s="121">
        <v>515853628</v>
      </c>
      <c r="N31" s="116"/>
      <c r="O31" s="117"/>
      <c r="P31" s="121">
        <v>150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249</v>
      </c>
      <c r="D32" s="138"/>
      <c r="E32" s="139" t="s">
        <v>250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257</v>
      </c>
      <c r="D33" s="135"/>
      <c r="E33" s="110" t="s">
        <v>256</v>
      </c>
      <c r="F33" s="111"/>
      <c r="G33" s="121">
        <v>4</v>
      </c>
      <c r="H33" s="117"/>
      <c r="I33" s="115" t="s">
        <v>253</v>
      </c>
      <c r="J33" s="116"/>
      <c r="K33" s="116"/>
      <c r="L33" s="117"/>
      <c r="M33" s="121">
        <v>515593229</v>
      </c>
      <c r="N33" s="116"/>
      <c r="O33" s="117"/>
      <c r="P33" s="121">
        <v>115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254</v>
      </c>
      <c r="D34" s="138"/>
      <c r="E34" s="139" t="s">
        <v>255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261</v>
      </c>
      <c r="D35" s="135"/>
      <c r="E35" s="110" t="s">
        <v>260</v>
      </c>
      <c r="F35" s="111"/>
      <c r="G35" s="121">
        <v>4</v>
      </c>
      <c r="H35" s="117"/>
      <c r="I35" s="115" t="s">
        <v>253</v>
      </c>
      <c r="J35" s="116"/>
      <c r="K35" s="116"/>
      <c r="L35" s="117"/>
      <c r="M35" s="121">
        <v>515683103</v>
      </c>
      <c r="N35" s="116"/>
      <c r="O35" s="117"/>
      <c r="P35" s="121">
        <v>130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258</v>
      </c>
      <c r="D36" s="138"/>
      <c r="E36" s="139" t="s">
        <v>259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9</v>
      </c>
      <c r="C37" s="134" t="s">
        <v>267</v>
      </c>
      <c r="D37" s="135"/>
      <c r="E37" s="110" t="s">
        <v>264</v>
      </c>
      <c r="F37" s="111"/>
      <c r="G37" s="121">
        <v>2</v>
      </c>
      <c r="H37" s="117"/>
      <c r="I37" s="115" t="s">
        <v>245</v>
      </c>
      <c r="J37" s="116"/>
      <c r="K37" s="116"/>
      <c r="L37" s="117"/>
      <c r="M37" s="121">
        <v>515805499</v>
      </c>
      <c r="N37" s="116"/>
      <c r="O37" s="117"/>
      <c r="P37" s="121">
        <v>120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262</v>
      </c>
      <c r="D38" s="138"/>
      <c r="E38" s="139" t="s">
        <v>263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7</v>
      </c>
      <c r="C39" s="134" t="s">
        <v>268</v>
      </c>
      <c r="D39" s="135"/>
      <c r="E39" s="110" t="s">
        <v>270</v>
      </c>
      <c r="F39" s="111"/>
      <c r="G39" s="121">
        <v>4</v>
      </c>
      <c r="H39" s="117"/>
      <c r="I39" s="115" t="s">
        <v>271</v>
      </c>
      <c r="J39" s="116"/>
      <c r="K39" s="116"/>
      <c r="L39" s="117"/>
      <c r="M39" s="121">
        <v>516062429</v>
      </c>
      <c r="N39" s="116"/>
      <c r="O39" s="117"/>
      <c r="P39" s="121">
        <v>122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272</v>
      </c>
      <c r="D40" s="138"/>
      <c r="E40" s="139" t="s">
        <v>269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8</v>
      </c>
      <c r="C41" s="134" t="s">
        <v>275</v>
      </c>
      <c r="D41" s="135"/>
      <c r="E41" s="110" t="s">
        <v>276</v>
      </c>
      <c r="F41" s="111"/>
      <c r="G41" s="121">
        <v>3</v>
      </c>
      <c r="H41" s="117"/>
      <c r="I41" s="115" t="s">
        <v>253</v>
      </c>
      <c r="J41" s="116"/>
      <c r="K41" s="116"/>
      <c r="L41" s="117"/>
      <c r="M41" s="121">
        <v>515947107</v>
      </c>
      <c r="N41" s="116"/>
      <c r="O41" s="117"/>
      <c r="P41" s="121">
        <v>144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273</v>
      </c>
      <c r="D42" s="138"/>
      <c r="E42" s="139" t="s">
        <v>274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284</v>
      </c>
      <c r="D43" s="135"/>
      <c r="E43" s="110" t="s">
        <v>285</v>
      </c>
      <c r="F43" s="111"/>
      <c r="G43" s="121">
        <v>4</v>
      </c>
      <c r="H43" s="117"/>
      <c r="I43" s="115" t="s">
        <v>253</v>
      </c>
      <c r="J43" s="116"/>
      <c r="K43" s="116"/>
      <c r="L43" s="117"/>
      <c r="M43" s="121">
        <v>516254273</v>
      </c>
      <c r="N43" s="116"/>
      <c r="O43" s="117"/>
      <c r="P43" s="121">
        <v>136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283</v>
      </c>
      <c r="D44" s="138"/>
      <c r="E44" s="139" t="s">
        <v>291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77"/>
      <c r="D45" s="135"/>
      <c r="E45" s="135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211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77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265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1">
        <f>LEN(A55)</f>
        <v>43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68" yWindow="601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千種ジュニアバレーボールクラブ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 t="str">
        <f>IF(入力!C4="","",IF(入力!C5="",入力!C4,入力!C4&amp;"　　"&amp;入力!C5))</f>
        <v/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佐々木　寿明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507365985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09-1Ｃ-0225090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星　里佳</v>
      </c>
      <c r="D9" s="277"/>
      <c r="E9" s="277"/>
      <c r="F9" s="277"/>
      <c r="G9" s="266">
        <f>IF(入力!G9="","",入力!G9)</f>
        <v>512416795</v>
      </c>
      <c r="H9" s="266"/>
      <c r="I9" s="266"/>
      <c r="J9" s="266">
        <f>IF(入力!J9="","",入力!J9)</f>
        <v>14050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諸見里　寿江</v>
      </c>
      <c r="D11" s="277"/>
      <c r="E11" s="277"/>
      <c r="F11" s="277"/>
      <c r="G11" s="266">
        <f>IF(入力!G11="","",入力!G11)</f>
        <v>512416805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諸見里　寿江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佐々木　寿明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4" t="s">
        <v>6</v>
      </c>
      <c r="B17" s="264"/>
      <c r="C17" s="267" t="str">
        <f>IF(入力!C17="","",入力!C17&amp;"　"&amp;入力!E17)</f>
        <v>千葉県市原市千種7-13-9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０４３６-２６-0850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090－2119－8999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西村　美波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五所小学校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514474582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金城　涼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513015297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星　日香里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京葉小学校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512161270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調　美希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515853628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根本　愛音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千種小学校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515593229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中野　日葵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千種小学校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515683103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9</v>
      </c>
      <c r="C37" s="276" t="str">
        <f>IF(入力!C38="","",入力!C38&amp;"　"&amp;入力!E38)</f>
        <v>小滝　碧海</v>
      </c>
      <c r="D37" s="277"/>
      <c r="E37" s="277"/>
      <c r="F37" s="277"/>
      <c r="G37" s="264">
        <f>IF(入力!G37="","",入力!G37)</f>
        <v>2</v>
      </c>
      <c r="H37" s="264" t="str">
        <f>IF(入力!H37="","",入力!H37)</f>
        <v/>
      </c>
      <c r="I37" s="264" t="str">
        <f>IF(入力!I37="","",入力!I37)</f>
        <v>京葉小学校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515805499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7</v>
      </c>
      <c r="C39" s="276" t="str">
        <f>IF(入力!C40="","",入力!C40&amp;"　"&amp;入力!E40)</f>
        <v>迫田　楓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五井小学校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516062429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8</v>
      </c>
      <c r="C41" s="276" t="str">
        <f>IF(入力!C42="","",入力!C42&amp;"　"&amp;入力!E42)</f>
        <v>有原　実優</v>
      </c>
      <c r="D41" s="277"/>
      <c r="E41" s="277"/>
      <c r="F41" s="277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515947107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伊藤　愛梨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516254273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2"/>
      <c r="E16" s="312"/>
      <c r="F16" s="312"/>
      <c r="G16" s="313"/>
      <c r="H16" s="338" t="s">
        <v>66</v>
      </c>
      <c r="I16" s="339"/>
      <c r="J16" s="339"/>
      <c r="K16" s="312" t="str">
        <f>IF(入力!C2="","",入力!C2)</f>
        <v>チグサジュニアバレーボールクラブ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3" t="s">
        <v>38</v>
      </c>
      <c r="AK16" s="304"/>
      <c r="AL16" s="304"/>
      <c r="AM16" s="305"/>
      <c r="AN16" s="332" t="str">
        <f>IF(入力!P3="","",入力!P3)</f>
        <v>市原市</v>
      </c>
      <c r="AO16" s="333"/>
      <c r="AP16" s="333"/>
      <c r="AQ16" s="333"/>
      <c r="AR16" s="333"/>
      <c r="AS16" s="333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内房</v>
      </c>
      <c r="BA16" s="319"/>
      <c r="BB16" s="319"/>
      <c r="BC16" s="319"/>
      <c r="BD16" s="319"/>
      <c r="BE16" s="319"/>
      <c r="BF16" s="372" t="s">
        <v>40</v>
      </c>
    </row>
    <row r="17" spans="3:58" ht="4.5" customHeight="1">
      <c r="C17" s="370"/>
      <c r="D17" s="315"/>
      <c r="E17" s="315"/>
      <c r="F17" s="315"/>
      <c r="G17" s="316"/>
      <c r="H17" s="328" t="str">
        <f>IF(入力!C3="","",入力!C3)</f>
        <v>千種ジュニアバレーボールクラブ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4" t="str">
        <f>IF(入力!C4="","",入力!C4)</f>
        <v/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6"/>
      <c r="AK17" s="307"/>
      <c r="AL17" s="307"/>
      <c r="AM17" s="308"/>
      <c r="AN17" s="334"/>
      <c r="AO17" s="335"/>
      <c r="AP17" s="335"/>
      <c r="AQ17" s="335"/>
      <c r="AR17" s="335"/>
      <c r="AS17" s="335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3"/>
    </row>
    <row r="18" spans="3:58" ht="16.5" customHeight="1">
      <c r="C18" s="371"/>
      <c r="D18" s="297"/>
      <c r="E18" s="297"/>
      <c r="F18" s="297"/>
      <c r="G18" s="317"/>
      <c r="H18" s="330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26"/>
      <c r="V18" s="326"/>
      <c r="W18" s="326"/>
      <c r="X18" s="327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09"/>
      <c r="AK18" s="284"/>
      <c r="AL18" s="284"/>
      <c r="AM18" s="310"/>
      <c r="AN18" s="336"/>
      <c r="AO18" s="337"/>
      <c r="AP18" s="337"/>
      <c r="AQ18" s="337"/>
      <c r="AR18" s="337"/>
      <c r="AS18" s="337"/>
      <c r="AT18" s="284"/>
      <c r="AU18" s="310"/>
      <c r="AV18" s="298"/>
      <c r="AW18" s="297"/>
      <c r="AX18" s="297"/>
      <c r="AY18" s="317"/>
      <c r="AZ18" s="322" t="str">
        <f>IF(入力!AE5="","",入力!AE5)</f>
        <v>五井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2"/>
    </row>
    <row r="20" spans="3:58" ht="15" customHeight="1">
      <c r="C20" s="287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 t="str">
        <f>IF(入力!J7="","",入力!J7)</f>
        <v/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>
        <f>IF(入力!J9="","",入力!J9)</f>
        <v>14050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/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6"/>
    </row>
    <row r="21" spans="3:58" ht="15" customHeight="1">
      <c r="C21" s="287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 t="str">
        <f>IF(入力!M7="","",入力!M7)</f>
        <v>09-1Ｃ-0225090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/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6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ササキ　ヒロアキ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83" t="s">
        <v>45</v>
      </c>
      <c r="S22" s="288"/>
      <c r="T22" s="290">
        <f>IF(入力!AT7="","",入力!AT7)</f>
        <v>45</v>
      </c>
      <c r="U22" s="291"/>
      <c r="V22" s="292"/>
      <c r="W22" s="283" t="s">
        <v>46</v>
      </c>
      <c r="X22" s="283"/>
      <c r="Y22" s="283"/>
      <c r="Z22" s="14" t="s">
        <v>72</v>
      </c>
      <c r="AA22" s="15"/>
      <c r="AB22" s="288" t="str">
        <f>IF(入力!R7="","",入力!R7)</f>
        <v>２９９</v>
      </c>
      <c r="AC22" s="288"/>
      <c r="AD22" s="288"/>
      <c r="AE22" s="288"/>
      <c r="AF22" s="16" t="s">
        <v>73</v>
      </c>
      <c r="AG22" s="288" t="str">
        <f>IF(入力!W7="","",入力!W7)</f>
        <v>０１０９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83" t="s">
        <v>47</v>
      </c>
      <c r="AV22" s="288"/>
      <c r="AW22" s="288"/>
      <c r="AX22" s="17" t="s">
        <v>74</v>
      </c>
      <c r="AY22" s="288" t="str">
        <f>IF(入力!AL7="","",入力!AL7)</f>
        <v>０４３６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1" t="s">
        <v>48</v>
      </c>
      <c r="D23" s="297"/>
      <c r="E23" s="297"/>
      <c r="F23" s="297"/>
      <c r="G23" s="317"/>
      <c r="H23" s="346" t="str">
        <f>IF(入力!C8="","",入力!C8&amp;"　"&amp;入力!E8)</f>
        <v>佐々木　寿明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7"/>
      <c r="S23" s="297"/>
      <c r="T23" s="293"/>
      <c r="U23" s="294"/>
      <c r="V23" s="295"/>
      <c r="W23" s="284"/>
      <c r="X23" s="284"/>
      <c r="Y23" s="284"/>
      <c r="Z23" s="330" t="str">
        <f>IF(入力!P8="","",入力!P8)</f>
        <v>千葉県市原市千種7-13-9</v>
      </c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81"/>
      <c r="AU23" s="297"/>
      <c r="AV23" s="297"/>
      <c r="AW23" s="297"/>
      <c r="AX23" s="298" t="str">
        <f>IF(入力!AK8="","",入力!AK8)</f>
        <v>２６</v>
      </c>
      <c r="AY23" s="297"/>
      <c r="AZ23" s="297"/>
      <c r="BA23" s="297"/>
      <c r="BB23" s="19" t="s">
        <v>76</v>
      </c>
      <c r="BC23" s="297" t="str">
        <f>IF(入力!AP8="","",入力!AP8)</f>
        <v>０８５０</v>
      </c>
      <c r="BD23" s="297"/>
      <c r="BE23" s="297"/>
      <c r="BF23" s="299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ホシ　リカ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83" t="s">
        <v>45</v>
      </c>
      <c r="S24" s="288"/>
      <c r="T24" s="290">
        <f>IF(入力!AT9="","",入力!AT9)</f>
        <v>34</v>
      </c>
      <c r="U24" s="291"/>
      <c r="V24" s="292"/>
      <c r="W24" s="283" t="s">
        <v>46</v>
      </c>
      <c r="X24" s="283"/>
      <c r="Y24" s="283"/>
      <c r="Z24" s="14" t="s">
        <v>72</v>
      </c>
      <c r="AA24" s="15"/>
      <c r="AB24" s="288" t="str">
        <f>IF(入力!R9="","",入力!R9)</f>
        <v>２９０</v>
      </c>
      <c r="AC24" s="288"/>
      <c r="AD24" s="288"/>
      <c r="AE24" s="288"/>
      <c r="AF24" s="16" t="s">
        <v>73</v>
      </c>
      <c r="AG24" s="288" t="str">
        <f>IF(入力!W9="","",入力!W9)</f>
        <v>００３７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83" t="s">
        <v>47</v>
      </c>
      <c r="AV24" s="288"/>
      <c r="AW24" s="288"/>
      <c r="AX24" s="17" t="s">
        <v>74</v>
      </c>
      <c r="AY24" s="288" t="str">
        <f>IF(入力!AL9="","",入力!AL9)</f>
        <v>0436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1" t="s">
        <v>78</v>
      </c>
      <c r="D25" s="297"/>
      <c r="E25" s="297"/>
      <c r="F25" s="297"/>
      <c r="G25" s="317"/>
      <c r="H25" s="346" t="str">
        <f>IF(入力!C10="","",入力!C10&amp;"　"&amp;入力!E10)</f>
        <v>星　里佳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7"/>
      <c r="S25" s="297"/>
      <c r="T25" s="293"/>
      <c r="U25" s="294"/>
      <c r="V25" s="295"/>
      <c r="W25" s="284"/>
      <c r="X25" s="284"/>
      <c r="Y25" s="284"/>
      <c r="Z25" s="330" t="str">
        <f>IF(入力!P10="","",入力!P10)</f>
        <v>千葉県市原市飯沼135-11</v>
      </c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81"/>
      <c r="AU25" s="297"/>
      <c r="AV25" s="297"/>
      <c r="AW25" s="297"/>
      <c r="AX25" s="298" t="str">
        <f>IF(入力!AK10="","",入力!AK10)</f>
        <v>２２</v>
      </c>
      <c r="AY25" s="297"/>
      <c r="AZ25" s="297"/>
      <c r="BA25" s="297"/>
      <c r="BB25" s="19" t="s">
        <v>76</v>
      </c>
      <c r="BC25" s="297" t="str">
        <f>IF(入力!AP10="","",入力!AP10)</f>
        <v>9055</v>
      </c>
      <c r="BD25" s="297"/>
      <c r="BE25" s="297"/>
      <c r="BF25" s="299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モロミザト　ヒサエ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83" t="s">
        <v>45</v>
      </c>
      <c r="S26" s="288"/>
      <c r="T26" s="290">
        <f>IF(入力!AT11="","",入力!AT11)</f>
        <v>43</v>
      </c>
      <c r="U26" s="291"/>
      <c r="V26" s="292"/>
      <c r="W26" s="283" t="s">
        <v>46</v>
      </c>
      <c r="X26" s="283"/>
      <c r="Y26" s="283"/>
      <c r="Z26" s="14" t="s">
        <v>72</v>
      </c>
      <c r="AA26" s="15"/>
      <c r="AB26" s="288" t="str">
        <f>IF(入力!R11="","",入力!R11)</f>
        <v>２９０</v>
      </c>
      <c r="AC26" s="288"/>
      <c r="AD26" s="288"/>
      <c r="AE26" s="288"/>
      <c r="AF26" s="16" t="s">
        <v>73</v>
      </c>
      <c r="AG26" s="288" t="str">
        <f>IF(入力!W11="","",入力!W11)</f>
        <v>０２５７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83" t="s">
        <v>47</v>
      </c>
      <c r="AV26" s="288"/>
      <c r="AW26" s="288"/>
      <c r="AX26" s="17" t="s">
        <v>74</v>
      </c>
      <c r="AY26" s="288" t="str">
        <f>IF(入力!AL11="","",入力!AL11)</f>
        <v>０８０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1" t="s">
        <v>79</v>
      </c>
      <c r="D27" s="297"/>
      <c r="E27" s="297"/>
      <c r="F27" s="297"/>
      <c r="G27" s="317"/>
      <c r="H27" s="346" t="str">
        <f>IF(入力!C12="","",入力!C12&amp;"　"&amp;入力!E12)</f>
        <v>諸見里　寿江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7"/>
      <c r="S27" s="297"/>
      <c r="T27" s="293"/>
      <c r="U27" s="294"/>
      <c r="V27" s="295"/>
      <c r="W27" s="284"/>
      <c r="X27" s="284"/>
      <c r="Y27" s="284"/>
      <c r="Z27" s="330" t="str">
        <f>IF(入力!P12="","",入力!P12)</f>
        <v>千葉県袖ケ浦市神納2950-5</v>
      </c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81"/>
      <c r="AU27" s="297"/>
      <c r="AV27" s="297"/>
      <c r="AW27" s="297"/>
      <c r="AX27" s="298" t="str">
        <f>IF(入力!AK12="","",入力!AK12)</f>
        <v>５４２６</v>
      </c>
      <c r="AY27" s="297"/>
      <c r="AZ27" s="297"/>
      <c r="BA27" s="297"/>
      <c r="BB27" s="19" t="s">
        <v>76</v>
      </c>
      <c r="BC27" s="297" t="str">
        <f>IF(入力!AP12="","",入力!AP12)</f>
        <v>５４１５</v>
      </c>
      <c r="BD27" s="297"/>
      <c r="BE27" s="297"/>
      <c r="BF27" s="299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ササキ　ヒロアキ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83" t="s">
        <v>45</v>
      </c>
      <c r="S28" s="288"/>
      <c r="T28" s="290">
        <f>IF(入力!AT15="","",入力!AT15)</f>
        <v>45</v>
      </c>
      <c r="U28" s="291"/>
      <c r="V28" s="292"/>
      <c r="W28" s="283" t="s">
        <v>46</v>
      </c>
      <c r="X28" s="283"/>
      <c r="Y28" s="283"/>
      <c r="Z28" s="14" t="s">
        <v>72</v>
      </c>
      <c r="AA28" s="15"/>
      <c r="AB28" s="288" t="str">
        <f>IF(入力!R15="","",入力!R15)</f>
        <v>２９９</v>
      </c>
      <c r="AC28" s="288"/>
      <c r="AD28" s="288"/>
      <c r="AE28" s="288"/>
      <c r="AF28" s="16" t="s">
        <v>73</v>
      </c>
      <c r="AG28" s="288" t="str">
        <f>IF(入力!W15="","",入力!W15)</f>
        <v>０１０９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83" t="s">
        <v>47</v>
      </c>
      <c r="AV28" s="288"/>
      <c r="AW28" s="288"/>
      <c r="AX28" s="17" t="s">
        <v>74</v>
      </c>
      <c r="AY28" s="288" t="str">
        <f>IF(入力!AL15="","",入力!AL15)</f>
        <v>０４３６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6" t="str">
        <f>IF(入力!C16="","",入力!C16&amp;"　"&amp;入力!E16)</f>
        <v>佐々木　寿明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5"/>
      <c r="S29" s="375"/>
      <c r="T29" s="383"/>
      <c r="U29" s="384"/>
      <c r="V29" s="385"/>
      <c r="W29" s="382"/>
      <c r="X29" s="382"/>
      <c r="Y29" s="382"/>
      <c r="Z29" s="399" t="str">
        <f>IF(入力!P16="","",入力!P16)</f>
        <v>千葉県市原市千種7-13-9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5"/>
      <c r="AV29" s="375"/>
      <c r="AW29" s="375"/>
      <c r="AX29" s="402" t="str">
        <f>IF(入力!AK16="","",入力!AK16)</f>
        <v>２６</v>
      </c>
      <c r="AY29" s="375"/>
      <c r="AZ29" s="375"/>
      <c r="BA29" s="375"/>
      <c r="BB29" s="73" t="s">
        <v>76</v>
      </c>
      <c r="BC29" s="375" t="str">
        <f>IF(入力!AP16="","",入力!AP16)</f>
        <v>0850</v>
      </c>
      <c r="BD29" s="375"/>
      <c r="BE29" s="375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ニシムラ　ミナミ
西村　美波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五所小学校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514474582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155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キンジョウ　スズ
金城　涼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京葉小学校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513015297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130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ホシ　ヒカリ
星　日香里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京葉小学校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512161270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150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シラベ　ミキ
調　美希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千種小学校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515853628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150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ネモト　アイネ
根本　愛音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4</v>
      </c>
      <c r="R42" s="392"/>
      <c r="S42" s="393"/>
      <c r="T42" s="410" t="str">
        <f>IF(入力!I33="","",入力!I33)</f>
        <v>千種小学校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515593229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115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ナカノ　ヒマリ
中野　日葵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4</v>
      </c>
      <c r="R44" s="392"/>
      <c r="S44" s="393"/>
      <c r="T44" s="410" t="str">
        <f>IF(入力!I35="","",入力!I35)</f>
        <v>千種小学校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515683103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130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9</v>
      </c>
      <c r="D46" s="418"/>
      <c r="E46" s="419"/>
      <c r="F46" s="404" t="str">
        <f>IF(入力!C38="","",入力!C37&amp;"　"&amp;入力!E37&amp;"
"&amp;入力!C38&amp;"　"&amp;入力!E38)</f>
        <v>オダキ　アミ
小滝　碧海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2</v>
      </c>
      <c r="R46" s="392"/>
      <c r="S46" s="393"/>
      <c r="T46" s="410" t="str">
        <f>IF(入力!I37="","",入力!I37)</f>
        <v>京葉小学校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515805499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120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7</v>
      </c>
      <c r="D48" s="418"/>
      <c r="E48" s="419"/>
      <c r="F48" s="404" t="str">
        <f>IF(入力!C40="","",入力!C39&amp;"　"&amp;入力!E39&amp;"
"&amp;入力!C40&amp;"　"&amp;入力!E40)</f>
        <v>サコダ　フウ
迫田　楓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4</v>
      </c>
      <c r="R48" s="392"/>
      <c r="S48" s="393"/>
      <c r="T48" s="410" t="str">
        <f>IF(入力!I39="","",入力!I39)</f>
        <v>五井小学校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516062429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122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8</v>
      </c>
      <c r="D50" s="418"/>
      <c r="E50" s="419"/>
      <c r="F50" s="404" t="str">
        <f>IF(入力!C42="","",入力!C41&amp;"　"&amp;入力!E41&amp;"
"&amp;入力!C42&amp;"　"&amp;入力!E42)</f>
        <v>アリハラ　ミユウ
有原　実優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3</v>
      </c>
      <c r="R50" s="392"/>
      <c r="S50" s="393"/>
      <c r="T50" s="410" t="str">
        <f>IF(入力!I41="","",入力!I41)</f>
        <v>千種小学校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515947107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144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イトウ　アイリ
伊藤　愛梨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千種小学校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516254273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136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千種ジュニアバレーボールクラブ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 t="str">
        <f>IF(入力!C4="","",IF(入力!C5="",入力!C4,入力!C4&amp;"　　"&amp;入力!C5))</f>
        <v/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佐々木　寿明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507365985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09-1Ｃ-0225090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星　里佳</v>
      </c>
      <c r="D9" s="277"/>
      <c r="E9" s="277"/>
      <c r="F9" s="277"/>
      <c r="G9" s="266">
        <f>IF(入力!G9="","",入力!G9)</f>
        <v>512416795</v>
      </c>
      <c r="H9" s="266"/>
      <c r="I9" s="266"/>
      <c r="J9" s="266">
        <f>IF(入力!J9="","",入力!J9)</f>
        <v>14050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諸見里　寿江</v>
      </c>
      <c r="D11" s="277"/>
      <c r="E11" s="277"/>
      <c r="F11" s="277"/>
      <c r="G11" s="266">
        <f>IF(入力!G11="","",入力!G11)</f>
        <v>512416805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諸見里　寿江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佐々木　寿明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千葉県市原市千種7-13-9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０４３６-２６-0850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090－2119－8999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西村　美波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五所小学校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514474582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金城　涼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513015297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星　日香里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京葉小学校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512161270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調　美希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515853628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根本　愛音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千種小学校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515593229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中野　日葵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千種小学校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515683103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9</v>
      </c>
      <c r="C37" s="276" t="str">
        <f>IF(入力!C38="","",入力!C38&amp;"　"&amp;入力!E38)</f>
        <v>小滝　碧海</v>
      </c>
      <c r="D37" s="277"/>
      <c r="E37" s="277"/>
      <c r="F37" s="277"/>
      <c r="G37" s="264">
        <f>IF(入力!G37="","",入力!G37)</f>
        <v>2</v>
      </c>
      <c r="H37" s="264" t="str">
        <f>IF(入力!H37="","",入力!H37)</f>
        <v/>
      </c>
      <c r="I37" s="264" t="str">
        <f>IF(入力!I37="","",入力!I37)</f>
        <v>京葉小学校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515805499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7</v>
      </c>
      <c r="C39" s="276" t="str">
        <f>IF(入力!C40="","",入力!C40&amp;"　"&amp;入力!E40)</f>
        <v>迫田　楓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五井小学校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516062429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8</v>
      </c>
      <c r="C41" s="276" t="str">
        <f>IF(入力!C42="","",入力!C42&amp;"　"&amp;入力!E42)</f>
        <v>有原　実優</v>
      </c>
      <c r="D41" s="277"/>
      <c r="E41" s="277"/>
      <c r="F41" s="277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515947107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伊藤　愛梨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516254273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千種ジュニアバレーボールクラブ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 t="str">
        <f>IF(入力!C4="","",IF(入力!C5="",入力!C4,入力!C4&amp;"　　"&amp;入力!C5))</f>
        <v/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佐々木　寿明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507365985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09-1Ｃ-0225090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星　里佳</v>
      </c>
      <c r="D9" s="277"/>
      <c r="E9" s="277"/>
      <c r="F9" s="277"/>
      <c r="G9" s="266">
        <f>IF(入力!G9="","",入力!G9)</f>
        <v>512416795</v>
      </c>
      <c r="H9" s="266"/>
      <c r="I9" s="266"/>
      <c r="J9" s="266">
        <f>IF(入力!J9="","",入力!J9)</f>
        <v>14050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諸見里　寿江</v>
      </c>
      <c r="D11" s="277"/>
      <c r="E11" s="277"/>
      <c r="F11" s="277"/>
      <c r="G11" s="266">
        <f>IF(入力!G11="","",入力!G11)</f>
        <v>512416805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諸見里　寿江</v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佐々木　寿明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千葉県市原市千種7-13-9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０４３６-２６-0850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090－2119－8999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西村　美波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五所小学校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514474582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金城　涼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京葉小学校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513015297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星　日香里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京葉小学校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512161270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調　美希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千種小学校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515853628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根本　愛音</v>
      </c>
      <c r="D33" s="277"/>
      <c r="E33" s="277"/>
      <c r="F33" s="277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千種小学校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515593229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中野　日葵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千種小学校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515683103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9</v>
      </c>
      <c r="C37" s="276" t="str">
        <f>IF(入力!C38="","",入力!C38&amp;"　"&amp;入力!E38)</f>
        <v>小滝　碧海</v>
      </c>
      <c r="D37" s="277"/>
      <c r="E37" s="277"/>
      <c r="F37" s="277"/>
      <c r="G37" s="264">
        <f>IF(入力!G37="","",入力!G37)</f>
        <v>2</v>
      </c>
      <c r="H37" s="264" t="str">
        <f>IF(入力!H37="","",入力!H37)</f>
        <v/>
      </c>
      <c r="I37" s="264" t="str">
        <f>IF(入力!I37="","",入力!I37)</f>
        <v>京葉小学校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515805499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7</v>
      </c>
      <c r="C39" s="276" t="str">
        <f>IF(入力!C40="","",入力!C40&amp;"　"&amp;入力!E40)</f>
        <v>迫田　楓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五井小学校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516062429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8</v>
      </c>
      <c r="C41" s="276" t="str">
        <f>IF(入力!C42="","",入力!C42&amp;"　"&amp;入力!E42)</f>
        <v>有原　実優</v>
      </c>
      <c r="D41" s="277"/>
      <c r="E41" s="277"/>
      <c r="F41" s="277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千種小学校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515947107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伊藤　愛梨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千種小学校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516254273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7</v>
      </c>
      <c r="J5" s="445" t="str">
        <f>IF(入力!A55="","",入力!A55)</f>
        <v>チームのモットーは「継続は力なり！」チーム一丸となり、目標に向かって全力で頑張ります。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五井</v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 t="str">
        <f>IF(入力!M7="","",入力!M7)</f>
        <v>09-1Ｃ-0225090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０１０９</v>
      </c>
      <c r="T16" s="33" t="str">
        <f>IF(入力!P8="","",入力!P8)</f>
        <v>千葉県市原市千種7-13-9</v>
      </c>
      <c r="U16" s="33" t="str">
        <f>IF(入力!AL7="","",入力!AL7)</f>
        <v>０４３６</v>
      </c>
      <c r="V16" s="33" t="str">
        <f>IF(入力!AK8="","",入力!AK8)</f>
        <v>２６</v>
      </c>
      <c r="W16" s="33" t="str">
        <f>IF(入力!AP8="","",入力!AP8)</f>
        <v>０８５０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 t="str">
        <f>IF(入力!M9="","",入力!M9)</f>
        <v/>
      </c>
      <c r="J17" s="33"/>
      <c r="K17" s="33"/>
      <c r="L17" s="33">
        <f>IF(入力!AT9="","",入力!AT9)</f>
        <v>34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００３７</v>
      </c>
      <c r="T17" s="33" t="str">
        <f>IF(入力!P10="","",入力!P10)</f>
        <v>千葉県市原市飯沼135-11</v>
      </c>
      <c r="U17" s="33" t="str">
        <f>IF(入力!AL9="","",入力!AL9)</f>
        <v>0436</v>
      </c>
      <c r="V17" s="33" t="str">
        <f>IF(入力!AK10="","",入力!AK10)</f>
        <v>２２</v>
      </c>
      <c r="W17" s="33" t="str">
        <f>IF(入力!AP10="","",入力!AP10)</f>
        <v>9055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０２５７</v>
      </c>
      <c r="T20" s="33" t="str">
        <f>IF(入力!P12="","",入力!P12)</f>
        <v>千葉県袖ケ浦市神納2950-5</v>
      </c>
      <c r="U20" s="33" t="str">
        <f>IF(入力!AL11="","",入力!AL11)</f>
        <v>０８０</v>
      </c>
      <c r="V20" s="33" t="str">
        <f>IF(入力!AK12="","",入力!AK12)</f>
        <v>５４２６</v>
      </c>
      <c r="W20" s="33" t="str">
        <f>IF(入力!AP12="","",入力!AP12)</f>
        <v>５４１５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090</v>
      </c>
      <c r="O22" s="33">
        <f>IF(入力!E21="","",入力!E21)</f>
        <v>2119</v>
      </c>
      <c r="P22" s="33">
        <f>IF(入力!G21="","",入力!G21)</f>
        <v>8999</v>
      </c>
      <c r="Q22" s="33"/>
      <c r="R22" s="33" t="str">
        <f>IF(入力!R15="","",入力!R15)</f>
        <v>２９９</v>
      </c>
      <c r="S22" s="33" t="str">
        <f>IF(入力!W15="","",入力!W15)</f>
        <v>０１０９</v>
      </c>
      <c r="T22" s="33" t="str">
        <f>IF(入力!P16="","",入力!P16)</f>
        <v>千葉県市原市千種7-13-9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諸見里</v>
      </c>
      <c r="D23" s="33" t="str">
        <f>IF(入力!$E$14="","",入力!$E$14)</f>
        <v>寿江</v>
      </c>
      <c r="E23" s="33" t="str">
        <f>IF(入力!$C$13="","",入力!$C$13)</f>
        <v>モロミザト</v>
      </c>
      <c r="F23" s="33" t="str">
        <f>IF(入力!$E$13="","",入力!$E$13)</f>
        <v>ヒサエ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西村</v>
      </c>
      <c r="D24" s="75" t="str">
        <f>VLOOKUP($B$51,$A$53:$F$352,4)</f>
        <v>美波</v>
      </c>
      <c r="E24" s="75" t="str">
        <f>VLOOKUP($B$51,$A$53:$F$352,5)</f>
        <v>ニシムラ</v>
      </c>
      <c r="F24" s="75" t="str">
        <f>VLOOKUP($B$51,$A$53:$F$352,6)</f>
        <v>ミナミ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西村</v>
      </c>
      <c r="D53" s="33" t="str">
        <f>IF(入力!E26="","",入力!E26)</f>
        <v>美波</v>
      </c>
      <c r="E53" s="33" t="str">
        <f>IF(入力!C25="","",入力!C25)</f>
        <v>ニシムラ</v>
      </c>
      <c r="F53" s="33" t="str">
        <f>IF(入力!E25="","",入力!E25)</f>
        <v>ミナミ</v>
      </c>
      <c r="G53" s="33">
        <f>IF(入力!M25="","",入力!M25)</f>
        <v>514474582</v>
      </c>
      <c r="H53" s="33" t="str">
        <f>IF(入力!I25="","",入力!I25)</f>
        <v>五所小学校</v>
      </c>
      <c r="I53" s="33">
        <f>IF(入力!G25="","",入力!G25)</f>
        <v>5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金城</v>
      </c>
      <c r="D54" s="33" t="str">
        <f>IF(入力!E28="","",入力!E28)</f>
        <v>涼</v>
      </c>
      <c r="E54" s="33" t="str">
        <f>IF(入力!C27="","",入力!C27)</f>
        <v>キンジョウ</v>
      </c>
      <c r="F54" s="33" t="str">
        <f>IF(入力!E27="","",入力!E27)</f>
        <v>スズ</v>
      </c>
      <c r="G54" s="33">
        <f>IF(入力!M27="","",入力!M27)</f>
        <v>513015297</v>
      </c>
      <c r="H54" s="33" t="str">
        <f>IF(入力!I27="","",入力!I27)</f>
        <v>京葉小学校</v>
      </c>
      <c r="I54" s="33">
        <f>IF(入力!G27="","",入力!G27)</f>
        <v>5</v>
      </c>
      <c r="J54" s="33">
        <f>IF(入力!P27="","",入力!P27)</f>
        <v>130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星</v>
      </c>
      <c r="D55" s="33" t="str">
        <f>IF(入力!E30="","",入力!E30)</f>
        <v>日香里</v>
      </c>
      <c r="E55" s="33" t="str">
        <f>IF(入力!C29="","",入力!C29)</f>
        <v>ホシ</v>
      </c>
      <c r="F55" s="33" t="str">
        <f>IF(入力!E29="","",入力!E29)</f>
        <v>ヒカリ</v>
      </c>
      <c r="G55" s="33">
        <f>IF(入力!M29="","",入力!M29)</f>
        <v>512161270</v>
      </c>
      <c r="H55" s="33" t="str">
        <f>IF(入力!I29="","",入力!I29)</f>
        <v>京葉小学校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調</v>
      </c>
      <c r="D56" s="33" t="str">
        <f>IF(入力!E32="","",入力!E32)</f>
        <v>美希</v>
      </c>
      <c r="E56" s="33" t="str">
        <f>IF(入力!C31="","",入力!C31)</f>
        <v>シラベ</v>
      </c>
      <c r="F56" s="33" t="str">
        <f>IF(入力!E31="","",入力!E31)</f>
        <v>ミキ</v>
      </c>
      <c r="G56" s="33">
        <f>IF(入力!M31="","",入力!M31)</f>
        <v>515853628</v>
      </c>
      <c r="H56" s="33" t="str">
        <f>IF(入力!I31="","",入力!I31)</f>
        <v>千種小学校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根本</v>
      </c>
      <c r="D57" s="33" t="str">
        <f>IF(入力!E34="","",入力!E34)</f>
        <v>愛音</v>
      </c>
      <c r="E57" s="33" t="str">
        <f>IF(入力!C33="","",入力!C33)</f>
        <v>ネモト</v>
      </c>
      <c r="F57" s="33" t="str">
        <f>IF(入力!E33="","",入力!E33)</f>
        <v>アイネ</v>
      </c>
      <c r="G57" s="33">
        <f>IF(入力!M33="","",入力!M33)</f>
        <v>515593229</v>
      </c>
      <c r="H57" s="33" t="str">
        <f>IF(入力!I33="","",入力!I33)</f>
        <v>千種小学校</v>
      </c>
      <c r="I57" s="33">
        <f>IF(入力!G33="","",入力!G33)</f>
        <v>4</v>
      </c>
      <c r="J57" s="33">
        <f>IF(入力!P33="","",入力!P33)</f>
        <v>115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中野</v>
      </c>
      <c r="D58" s="33" t="str">
        <f>IF(入力!E36="","",入力!E36)</f>
        <v>日葵</v>
      </c>
      <c r="E58" s="33" t="str">
        <f>IF(入力!C35="","",入力!C35)</f>
        <v>ナカノ</v>
      </c>
      <c r="F58" s="33" t="str">
        <f>IF(入力!E35="","",入力!E35)</f>
        <v>ヒマリ</v>
      </c>
      <c r="G58" s="33">
        <f>IF(入力!M35="","",入力!M35)</f>
        <v>515683103</v>
      </c>
      <c r="H58" s="33" t="str">
        <f>IF(入力!I35="","",入力!I35)</f>
        <v>千種小学校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9</v>
      </c>
      <c r="C59" s="33" t="str">
        <f>IF(入力!C38="","",入力!C38)</f>
        <v>小滝</v>
      </c>
      <c r="D59" s="33" t="str">
        <f>IF(入力!E38="","",入力!E38)</f>
        <v>碧海</v>
      </c>
      <c r="E59" s="33" t="str">
        <f>IF(入力!C37="","",入力!C37)</f>
        <v>オダキ</v>
      </c>
      <c r="F59" s="33" t="str">
        <f>IF(入力!E37="","",入力!E37)</f>
        <v>アミ</v>
      </c>
      <c r="G59" s="33">
        <f>IF(入力!M37="","",入力!M37)</f>
        <v>515805499</v>
      </c>
      <c r="H59" s="33" t="str">
        <f>IF(入力!I37="","",入力!I37)</f>
        <v>京葉小学校</v>
      </c>
      <c r="I59" s="33">
        <f>IF(入力!G37="","",入力!G37)</f>
        <v>2</v>
      </c>
      <c r="J59" s="33">
        <f>IF(入力!P37="","",入力!P37)</f>
        <v>120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7</v>
      </c>
      <c r="C60" s="33" t="str">
        <f>IF(入力!C40="","",入力!C40)</f>
        <v>迫田</v>
      </c>
      <c r="D60" s="33" t="str">
        <f>IF(入力!E40="","",入力!E40)</f>
        <v>楓</v>
      </c>
      <c r="E60" s="33" t="str">
        <f>IF(入力!C39="","",入力!C39)</f>
        <v>サコダ</v>
      </c>
      <c r="F60" s="33" t="str">
        <f>IF(入力!E39="","",入力!E39)</f>
        <v>フウ</v>
      </c>
      <c r="G60" s="33">
        <f>IF(入力!M39="","",入力!M39)</f>
        <v>516062429</v>
      </c>
      <c r="H60" s="33" t="str">
        <f>IF(入力!I39="","",入力!I39)</f>
        <v>五井小学校</v>
      </c>
      <c r="I60" s="33">
        <f>IF(入力!G39="","",入力!G39)</f>
        <v>4</v>
      </c>
      <c r="J60" s="33">
        <f>IF(入力!P39="","",入力!P39)</f>
        <v>122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8</v>
      </c>
      <c r="C61" s="33" t="str">
        <f>IF(入力!C42="","",入力!C42)</f>
        <v>有原</v>
      </c>
      <c r="D61" s="33" t="str">
        <f>IF(入力!E42="","",入力!E42)</f>
        <v>実優</v>
      </c>
      <c r="E61" s="33" t="str">
        <f>IF(入力!C41="","",入力!C41)</f>
        <v>アリハラ</v>
      </c>
      <c r="F61" s="33" t="str">
        <f>IF(入力!E41="","",入力!E41)</f>
        <v>ミユウ</v>
      </c>
      <c r="G61" s="33">
        <f>IF(入力!M41="","",入力!M41)</f>
        <v>515947107</v>
      </c>
      <c r="H61" s="33" t="str">
        <f>IF(入力!I41="","",入力!I41)</f>
        <v>千種小学校</v>
      </c>
      <c r="I61" s="33">
        <f>IF(入力!G41="","",入力!G41)</f>
        <v>3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伊藤</v>
      </c>
      <c r="D62" s="33" t="str">
        <f>IF(入力!E44="","",入力!E44)</f>
        <v>愛梨</v>
      </c>
      <c r="E62" s="33" t="str">
        <f>IF(入力!C43="","",入力!C43)</f>
        <v>イトウ</v>
      </c>
      <c r="F62" s="33" t="str">
        <f>IF(入力!E43="","",入力!E43)</f>
        <v>アイリ</v>
      </c>
      <c r="G62" s="33">
        <f>IF(入力!M43="","",入力!M43)</f>
        <v>516254273</v>
      </c>
      <c r="H62" s="33" t="str">
        <f>IF(入力!I43="","",入力!I43)</f>
        <v>千種小学校</v>
      </c>
      <c r="I62" s="33">
        <f>IF(入力!G43="","",入力!G43)</f>
        <v>4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2017-06-11T12:01:55Z</dcterms:modified>
</cp:coreProperties>
</file>