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<sst xmlns="http://schemas.openxmlformats.org/spreadsheetml/2006/main" count="423" uniqueCount="287">
  <si>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</si>
  <si>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</si>
  <si>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</si>
  <si>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</si>
  <si>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</si>
  <si>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</si>
  <si>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</si>
  <si>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</si>
  <si>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</si>
  <si>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</si>
  <si>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</si>
  <si>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</si>
  <si>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</si>
  <si>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</si>
  <si>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</si>
  <si>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</si>
  <si>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</si>
  <si>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</si>
  <si>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</si>
  <si>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</si>
  <si>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</si>
  <si>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</si>
  <si>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</si>
  <si>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</si>
  <si>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</si>
  <si>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</si>
  <si>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</si>
  <si>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</si>
  <si>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</si>
  <si>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</si>
  <si>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</si>
  <si>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</si>
  <si>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</si>
  <si>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</si>
  <si>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</si>
  <si>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</si>
  <si>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</si>
  <si>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</si>
  <si>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</si>
  <si>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</si>
  <si>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</si>
  <si>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</si>
  <si>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</si>
  <si>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</si>
  <si>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</si>
  <si>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</si>
  <si>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</si>
  <si>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</si>
  <si>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</si>
  <si>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</si>
  <si>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</si>
  <si>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</si>
  <si>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</si>
  <si>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</si>
  <si>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</si>
  <si>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</si>
  <si>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</si>
  <si>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</si>
  <si>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</si>
  <si>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</si>
  <si>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</si>
  <si>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</si>
  <si>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</si>
  <si>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</si>
  <si>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</si>
  <si>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</si>
  <si>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</si>
  <si>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</si>
  <si>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</si>
  <si>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</si>
  <si>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</si>
  <si>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</si>
  <si>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</si>
  <si>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</si>
  <si>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</si>
  <si>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</si>
  <si>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</si>
  <si>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</si>
  <si>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</si>
  <si>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</si>
  <si>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</si>
  <si>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</si>
  <si>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</si>
  <si>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</si>
  <si>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</si>
  <si>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</si>
  <si>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</si>
  <si>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</si>
  <si>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</si>
  <si>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</si>
  <si>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</si>
  <si>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</si>
  <si>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</si>
  <si>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</si>
  <si>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</si>
  <si>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</si>
  <si>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</si>
  <si>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</si>
  <si>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</si>
  <si>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</si>
  <si>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</si>
  <si>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</si>
  <si>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</si>
  <si>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</si>
  <si>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</si>
  <si>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</si>
  <si>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</si>
  <si>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</si>
  <si>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</si>
  <si>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</si>
  <si>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</si>
  <si>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</si>
  <si>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</si>
  <si>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</si>
  <si>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</si>
  <si>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</si>
  <si>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</si>
  <si>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</si>
  <si>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</si>
  <si>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</si>
  <si>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</si>
  <si>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</si>
  <si>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</si>
  <si>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</si>
  <si>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</si>
  <si>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</si>
  <si>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</si>
  <si>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</si>
  <si>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</si>
  <si>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</si>
  <si>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</si>
  <si>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</si>
  <si>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</si>
  <si>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</si>
  <si>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</si>
  <si>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</si>
  <si>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</si>
  <si>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</si>
  <si>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</si>
  <si>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</si>
  <si>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</si>
  <si>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</si>
  <si>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</si>
  <si>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</si>
  <si>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</si>
  <si>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</si>
  <si>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</si>
  <si>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</si>
  <si>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</si>
  <si>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</si>
  <si>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</si>
  <si>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</si>
  <si>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</si>
  <si>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</si>
  <si>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</si>
  <si>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</si>
  <si>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</si>
  <si>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</si>
  <si>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</si>
  <si>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</si>
  <si>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</si>
  <si>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</si>
  <si>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</si>
  <si>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</si>
  <si>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</si>
  <si>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</si>
  <si>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</si>
  <si>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</si>
  <si>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</si>
  <si>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</si>
  <si>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</si>
  <si>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</si>
  <si>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</si>
  <si>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</si>
  <si>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</si>
  <si>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</si>
  <si>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</si>
  <si>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</si>
  <si>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</si>
  <si>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</si>
  <si>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</si>
  <si>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</si>
  <si>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</si>
  <si>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</si>
  <si>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</si>
  <si>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</si>
  <si>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</si>
  <si>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</si>
  <si>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</si>
  <si>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</si>
  <si>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</si>
  <si>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</si>
  <si>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</si>
  <si>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</si>
  <si>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</si>
  <si>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</si>
  <si>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</si>
  <si>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</si>
  <si>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</si>
  <si>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</si>
  <si>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</si>
  <si>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</si>
  <si>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総武線</t>
    <rPh sb="0" eb="3">
      <t>ソウブセン</t>
    </rPh>
    <phoneticPr fontId="2"/>
  </si>
  <si>
    <t>東船橋</t>
    <rPh sb="0" eb="3">
      <t>ヒガシフナバシ</t>
    </rPh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</si>
  <si>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</si>
  <si>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</si>
  <si>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</si>
  <si>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</si>
  <si>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</si>
  <si>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</si>
  <si>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タカネバレーボールクラブ</t>
    <phoneticPr fontId="2"/>
  </si>
  <si>
    <t>ｷｸﾁ</t>
    <phoneticPr fontId="2"/>
  </si>
  <si>
    <t>ｾｲｲﾁﾛｳ</t>
    <phoneticPr fontId="2"/>
  </si>
  <si>
    <t>ﾖﾀﾞ</t>
    <phoneticPr fontId="2"/>
  </si>
  <si>
    <t>ﾏｻﾕｷ</t>
    <phoneticPr fontId="2"/>
  </si>
  <si>
    <t>ﾐﾈｶﾜ</t>
    <phoneticPr fontId="2"/>
  </si>
  <si>
    <t>ﾘｴ</t>
    <phoneticPr fontId="2"/>
  </si>
  <si>
    <t>274</t>
    <phoneticPr fontId="2"/>
  </si>
  <si>
    <t>0813</t>
    <phoneticPr fontId="2"/>
  </si>
  <si>
    <t>船橋市南三咲3-2-14-206</t>
    <rPh sb="0" eb="3">
      <t>フナバシシ</t>
    </rPh>
    <rPh sb="3" eb="6">
      <t>ミナミミサキ</t>
    </rPh>
    <phoneticPr fontId="2"/>
  </si>
  <si>
    <t>0804</t>
    <phoneticPr fontId="2"/>
  </si>
  <si>
    <t>船橋市みやぎ台2-13-10</t>
    <rPh sb="0" eb="3">
      <t>フナバシシ</t>
    </rPh>
    <rPh sb="6" eb="7">
      <t>ダイ</t>
    </rPh>
    <phoneticPr fontId="2"/>
  </si>
  <si>
    <t>274</t>
    <phoneticPr fontId="2"/>
  </si>
  <si>
    <t>0814</t>
    <phoneticPr fontId="2"/>
  </si>
  <si>
    <t>船橋市新高根3-3-3</t>
    <rPh sb="0" eb="3">
      <t>フナバシシ</t>
    </rPh>
    <rPh sb="3" eb="6">
      <t>シンタカネ</t>
    </rPh>
    <phoneticPr fontId="2"/>
  </si>
  <si>
    <t>0814</t>
    <phoneticPr fontId="2"/>
  </si>
  <si>
    <t>090</t>
    <phoneticPr fontId="2"/>
  </si>
  <si>
    <t>3909</t>
    <phoneticPr fontId="2"/>
  </si>
  <si>
    <t>047</t>
    <phoneticPr fontId="2"/>
  </si>
  <si>
    <t>468</t>
    <phoneticPr fontId="2"/>
  </si>
  <si>
    <t>6126</t>
    <phoneticPr fontId="2"/>
  </si>
  <si>
    <t>7720</t>
    <phoneticPr fontId="2"/>
  </si>
  <si>
    <t>井上</t>
    <rPh sb="0" eb="2">
      <t>イノウエ</t>
    </rPh>
    <phoneticPr fontId="2"/>
  </si>
  <si>
    <t>莉月</t>
    <rPh sb="0" eb="1">
      <t>リ</t>
    </rPh>
    <rPh sb="1" eb="2">
      <t>ヅキ</t>
    </rPh>
    <phoneticPr fontId="2"/>
  </si>
  <si>
    <t>矢田貝</t>
    <rPh sb="0" eb="3">
      <t>ヤタガイ</t>
    </rPh>
    <phoneticPr fontId="2"/>
  </si>
  <si>
    <t>朔</t>
    <rPh sb="0" eb="1">
      <t>サク</t>
    </rPh>
    <phoneticPr fontId="2"/>
  </si>
  <si>
    <t>土川</t>
    <rPh sb="0" eb="2">
      <t>ドガワ</t>
    </rPh>
    <phoneticPr fontId="2"/>
  </si>
  <si>
    <t>清志郎</t>
    <rPh sb="0" eb="3">
      <t>セイシロウ</t>
    </rPh>
    <phoneticPr fontId="2"/>
  </si>
  <si>
    <t>吉田</t>
    <rPh sb="0" eb="2">
      <t>ヨシダ</t>
    </rPh>
    <phoneticPr fontId="2"/>
  </si>
  <si>
    <t>透悠</t>
    <rPh sb="0" eb="2">
      <t>トウユウ</t>
    </rPh>
    <phoneticPr fontId="2"/>
  </si>
  <si>
    <t>富塚</t>
    <rPh sb="0" eb="1">
      <t>トミ</t>
    </rPh>
    <rPh sb="1" eb="2">
      <t>ヅカ</t>
    </rPh>
    <phoneticPr fontId="2"/>
  </si>
  <si>
    <t>美龍志</t>
    <rPh sb="0" eb="1">
      <t>ミ</t>
    </rPh>
    <rPh sb="1" eb="2">
      <t>リュウ</t>
    </rPh>
    <rPh sb="2" eb="3">
      <t>シ</t>
    </rPh>
    <phoneticPr fontId="2"/>
  </si>
  <si>
    <t>大夢</t>
    <rPh sb="0" eb="1">
      <t>ダイ</t>
    </rPh>
    <rPh sb="1" eb="2">
      <t>ユメ</t>
    </rPh>
    <phoneticPr fontId="2"/>
  </si>
  <si>
    <t>玉井</t>
    <rPh sb="0" eb="2">
      <t>タマイ</t>
    </rPh>
    <phoneticPr fontId="2"/>
  </si>
  <si>
    <t>煌太朗</t>
    <rPh sb="0" eb="2">
      <t>コウタ</t>
    </rPh>
    <rPh sb="2" eb="3">
      <t>ロウ</t>
    </rPh>
    <phoneticPr fontId="2"/>
  </si>
  <si>
    <t>坂元</t>
    <rPh sb="0" eb="2">
      <t>サカモト</t>
    </rPh>
    <phoneticPr fontId="2"/>
  </si>
  <si>
    <t>柚寧</t>
    <rPh sb="0" eb="1">
      <t>ユズ</t>
    </rPh>
    <rPh sb="1" eb="2">
      <t>ネイ</t>
    </rPh>
    <phoneticPr fontId="2"/>
  </si>
  <si>
    <t>戸村</t>
    <rPh sb="0" eb="2">
      <t>トムラ</t>
    </rPh>
    <phoneticPr fontId="2"/>
  </si>
  <si>
    <t>希美</t>
    <rPh sb="0" eb="2">
      <t>ノゾミ</t>
    </rPh>
    <phoneticPr fontId="2"/>
  </si>
  <si>
    <t>柿﨑</t>
    <rPh sb="0" eb="2">
      <t>カキザキ</t>
    </rPh>
    <phoneticPr fontId="2"/>
  </si>
  <si>
    <t>結心</t>
    <rPh sb="0" eb="2">
      <t>ユイココロ</t>
    </rPh>
    <phoneticPr fontId="2"/>
  </si>
  <si>
    <t>①</t>
    <phoneticPr fontId="2"/>
  </si>
  <si>
    <t>船橋市立大穴小学校</t>
    <rPh sb="0" eb="4">
      <t>フナバシシリツ</t>
    </rPh>
    <rPh sb="4" eb="6">
      <t>オオアナ</t>
    </rPh>
    <rPh sb="6" eb="9">
      <t>ショウガッコウ</t>
    </rPh>
    <phoneticPr fontId="2"/>
  </si>
  <si>
    <t>船橋市立八栄小学校</t>
    <rPh sb="0" eb="4">
      <t>フナバシシリツ</t>
    </rPh>
    <rPh sb="4" eb="5">
      <t>ハチ</t>
    </rPh>
    <rPh sb="5" eb="6">
      <t>サカエ</t>
    </rPh>
    <rPh sb="6" eb="9">
      <t>ショウガッコウ</t>
    </rPh>
    <phoneticPr fontId="2"/>
  </si>
  <si>
    <t>船橋市立高根東小学校</t>
    <rPh sb="0" eb="4">
      <t>フナバシシリツ</t>
    </rPh>
    <rPh sb="4" eb="7">
      <t>タカネヒガシ</t>
    </rPh>
    <rPh sb="7" eb="10">
      <t>ショウガッコウ</t>
    </rPh>
    <phoneticPr fontId="2"/>
  </si>
  <si>
    <t>船橋市立豊富小学校</t>
    <rPh sb="0" eb="4">
      <t>フナバシシリツ</t>
    </rPh>
    <rPh sb="4" eb="6">
      <t>トヨトミ</t>
    </rPh>
    <rPh sb="6" eb="9">
      <t>ショウガッコウ</t>
    </rPh>
    <phoneticPr fontId="2"/>
  </si>
  <si>
    <t>船橋市立金杉台小学校</t>
    <rPh sb="0" eb="4">
      <t>フナバシシリツ</t>
    </rPh>
    <rPh sb="4" eb="7">
      <t>カナスギダイ</t>
    </rPh>
    <rPh sb="7" eb="10">
      <t>ショウガッコウ</t>
    </rPh>
    <phoneticPr fontId="2"/>
  </si>
  <si>
    <t>船橋市立八木ケ谷小学校</t>
    <rPh sb="0" eb="4">
      <t>フナバシシリツ</t>
    </rPh>
    <rPh sb="4" eb="8">
      <t>ヤギガヤ</t>
    </rPh>
    <rPh sb="8" eb="11">
      <t>ショウガッコウ</t>
    </rPh>
    <phoneticPr fontId="2"/>
  </si>
  <si>
    <t>山武市立南郷小学校</t>
    <rPh sb="0" eb="2">
      <t>サンム</t>
    </rPh>
    <rPh sb="2" eb="4">
      <t>シリツ</t>
    </rPh>
    <rPh sb="4" eb="6">
      <t>ナンゴウ</t>
    </rPh>
    <rPh sb="6" eb="9">
      <t>ショウガッコウ</t>
    </rPh>
    <phoneticPr fontId="2"/>
  </si>
  <si>
    <t>八千代市立阿蘇小学校</t>
    <rPh sb="0" eb="3">
      <t>ヤチヨ</t>
    </rPh>
    <rPh sb="3" eb="5">
      <t>シリツ</t>
    </rPh>
    <rPh sb="5" eb="7">
      <t>アソ</t>
    </rPh>
    <rPh sb="7" eb="10">
      <t>ショウガッコウ</t>
    </rPh>
    <phoneticPr fontId="2"/>
  </si>
  <si>
    <t>ｲﾉｳｴ</t>
    <phoneticPr fontId="2"/>
  </si>
  <si>
    <t>ﾘﾂﾞｷ</t>
    <phoneticPr fontId="2"/>
  </si>
  <si>
    <t>ﾔﾀｶﾞｲ</t>
    <phoneticPr fontId="2"/>
  </si>
  <si>
    <t>ｻｸ</t>
    <phoneticPr fontId="2"/>
  </si>
  <si>
    <t>ﾄﾞｶﾞﾜ</t>
    <phoneticPr fontId="2"/>
  </si>
  <si>
    <t>ｾｲｼﾛｳ</t>
    <phoneticPr fontId="2"/>
  </si>
  <si>
    <t>ﾖｼﾀﾞ</t>
    <phoneticPr fontId="2"/>
  </si>
  <si>
    <t>ｽﾊﾞﾙ</t>
    <phoneticPr fontId="2"/>
  </si>
  <si>
    <t>ﾄﾐﾂﾞｶ</t>
    <phoneticPr fontId="2"/>
  </si>
  <si>
    <t>ﾐｭｳｼﾞ</t>
    <phoneticPr fontId="2"/>
  </si>
  <si>
    <t>ｻｶﾓﾄ</t>
    <phoneticPr fontId="2"/>
  </si>
  <si>
    <t>ﾕﾂﾞﾈ</t>
    <phoneticPr fontId="2"/>
  </si>
  <si>
    <t>ﾄﾑﾗ</t>
    <phoneticPr fontId="2"/>
  </si>
  <si>
    <t>ﾉｿﾞﾐ</t>
    <phoneticPr fontId="2"/>
  </si>
  <si>
    <t>ｶｷｻﾞｷ</t>
    <phoneticPr fontId="2"/>
  </si>
  <si>
    <t>ﾕｺ</t>
    <phoneticPr fontId="2"/>
  </si>
  <si>
    <t>ﾀﾏｲ</t>
    <phoneticPr fontId="2"/>
  </si>
  <si>
    <t>ｺﾀﾛｳ</t>
    <phoneticPr fontId="2"/>
  </si>
  <si>
    <t>ﾋﾛﾑ</t>
    <phoneticPr fontId="2"/>
  </si>
  <si>
    <t>試合経験のある子がほとんどいないチームです。１点でも多くとれるようにがんばります！</t>
    <rPh sb="0" eb="2">
      <t>シアイ</t>
    </rPh>
    <rPh sb="2" eb="4">
      <t>ケイケン</t>
    </rPh>
    <rPh sb="7" eb="8">
      <t>コ</t>
    </rPh>
    <rPh sb="23" eb="24">
      <t>テン</t>
    </rPh>
    <rPh sb="26" eb="27">
      <t>オオ</t>
    </rPh>
    <phoneticPr fontId="2"/>
  </si>
  <si>
    <t>090</t>
    <phoneticPr fontId="2"/>
  </si>
  <si>
    <t>4969</t>
    <phoneticPr fontId="2"/>
  </si>
  <si>
    <t>4771</t>
    <phoneticPr fontId="2"/>
  </si>
  <si>
    <t>090</t>
    <phoneticPr fontId="2"/>
  </si>
  <si>
    <t>1992</t>
    <phoneticPr fontId="2"/>
  </si>
  <si>
    <t>4184</t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</si>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</sst>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28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9" zoomScaleNormal="100" workbookViewId="0">
      <selection activeCell="AL34" sqref="AL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37" t="s">
        <v>189</v>
      </c>
      <c r="B2" s="138"/>
      <c r="C2" s="139" t="s">
        <v>210</v>
      </c>
      <c r="D2" s="140"/>
      <c r="E2" s="140"/>
      <c r="F2" s="140"/>
      <c r="G2" s="140"/>
      <c r="H2" s="140"/>
      <c r="I2" s="141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6" t="s">
        <v>161</v>
      </c>
      <c r="K3" s="247"/>
      <c r="L3" s="247"/>
      <c r="M3" s="247"/>
      <c r="N3" s="247"/>
      <c r="O3" s="248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186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431680811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>
        <v>431682296</v>
      </c>
      <c r="D5" s="255"/>
      <c r="E5" s="255"/>
      <c r="F5" s="255"/>
      <c r="G5" s="255"/>
      <c r="H5" s="255"/>
      <c r="I5" s="256"/>
      <c r="J5" s="225">
        <v>32001</v>
      </c>
      <c r="K5" s="225"/>
      <c r="L5" s="225"/>
      <c r="M5" s="225"/>
      <c r="N5" s="225"/>
      <c r="O5" s="225"/>
      <c r="P5" s="193" t="s">
        <v>202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211</v>
      </c>
      <c r="D7" s="132"/>
      <c r="E7" s="171" t="s">
        <v>212</v>
      </c>
      <c r="F7" s="133"/>
      <c r="G7" s="227">
        <v>500095463</v>
      </c>
      <c r="H7" s="227"/>
      <c r="I7" s="227"/>
      <c r="J7" s="227"/>
      <c r="K7" s="227"/>
      <c r="L7" s="227"/>
      <c r="M7" s="227">
        <v>450081</v>
      </c>
      <c r="N7" s="227"/>
      <c r="O7" s="227"/>
      <c r="P7" s="200" t="s">
        <v>72</v>
      </c>
      <c r="Q7" s="201"/>
      <c r="R7" s="165" t="s">
        <v>217</v>
      </c>
      <c r="S7" s="165"/>
      <c r="T7" s="165"/>
      <c r="U7" s="165"/>
      <c r="V7" s="50" t="s">
        <v>73</v>
      </c>
      <c r="W7" s="155" t="s">
        <v>218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280</v>
      </c>
      <c r="AM7" s="83"/>
      <c r="AN7" s="83"/>
      <c r="AO7" s="83"/>
      <c r="AP7" s="83"/>
      <c r="AQ7" s="83"/>
      <c r="AR7" s="83"/>
      <c r="AS7" s="59" t="s">
        <v>75</v>
      </c>
      <c r="AT7" s="77">
        <v>44</v>
      </c>
    </row>
    <row r="8" spans="1:51" ht="18" customHeight="1">
      <c r="A8" s="96"/>
      <c r="B8" s="163"/>
      <c r="C8" s="172" t="s">
        <v>204</v>
      </c>
      <c r="D8" s="135"/>
      <c r="E8" s="173" t="s">
        <v>205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219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281</v>
      </c>
      <c r="AL8" s="85"/>
      <c r="AM8" s="85"/>
      <c r="AN8" s="85"/>
      <c r="AO8" s="60" t="s">
        <v>76</v>
      </c>
      <c r="AP8" s="85" t="s">
        <v>282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213</v>
      </c>
      <c r="D9" s="132"/>
      <c r="E9" s="171" t="s">
        <v>214</v>
      </c>
      <c r="F9" s="133"/>
      <c r="G9" s="227">
        <v>514917010</v>
      </c>
      <c r="H9" s="227"/>
      <c r="I9" s="227"/>
      <c r="J9" s="227"/>
      <c r="K9" s="227"/>
      <c r="L9" s="227"/>
      <c r="M9" s="227">
        <v>450198</v>
      </c>
      <c r="N9" s="227"/>
      <c r="O9" s="227"/>
      <c r="P9" s="200" t="s">
        <v>72</v>
      </c>
      <c r="Q9" s="201"/>
      <c r="R9" s="165" t="s">
        <v>222</v>
      </c>
      <c r="S9" s="165"/>
      <c r="T9" s="165"/>
      <c r="U9" s="165"/>
      <c r="V9" s="50" t="s">
        <v>73</v>
      </c>
      <c r="W9" s="155" t="s">
        <v>220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283</v>
      </c>
      <c r="AM9" s="83"/>
      <c r="AN9" s="83"/>
      <c r="AO9" s="83"/>
      <c r="AP9" s="83"/>
      <c r="AQ9" s="83"/>
      <c r="AR9" s="83"/>
      <c r="AS9" s="59" t="s">
        <v>194</v>
      </c>
      <c r="AT9" s="78">
        <v>46</v>
      </c>
    </row>
    <row r="10" spans="1:51" ht="18" customHeight="1">
      <c r="A10" s="96"/>
      <c r="B10" s="163"/>
      <c r="C10" s="172" t="s">
        <v>206</v>
      </c>
      <c r="D10" s="135"/>
      <c r="E10" s="173" t="s">
        <v>207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221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284</v>
      </c>
      <c r="AL10" s="85"/>
      <c r="AM10" s="85"/>
      <c r="AN10" s="85"/>
      <c r="AO10" s="60" t="s">
        <v>195</v>
      </c>
      <c r="AP10" s="85" t="s">
        <v>285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215</v>
      </c>
      <c r="D11" s="132"/>
      <c r="E11" s="171" t="s">
        <v>216</v>
      </c>
      <c r="F11" s="133"/>
      <c r="G11" s="227">
        <v>508156220</v>
      </c>
      <c r="H11" s="227"/>
      <c r="I11" s="227"/>
      <c r="J11" s="227">
        <v>291144</v>
      </c>
      <c r="K11" s="227"/>
      <c r="L11" s="227"/>
      <c r="M11" s="227"/>
      <c r="N11" s="227"/>
      <c r="O11" s="227"/>
      <c r="P11" s="200" t="s">
        <v>72</v>
      </c>
      <c r="Q11" s="201"/>
      <c r="R11" s="165" t="s">
        <v>217</v>
      </c>
      <c r="S11" s="165"/>
      <c r="T11" s="165"/>
      <c r="U11" s="165"/>
      <c r="V11" s="50" t="s">
        <v>73</v>
      </c>
      <c r="W11" s="155" t="s">
        <v>223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226</v>
      </c>
      <c r="AM11" s="83"/>
      <c r="AN11" s="83"/>
      <c r="AO11" s="83"/>
      <c r="AP11" s="83"/>
      <c r="AQ11" s="83"/>
      <c r="AR11" s="83"/>
      <c r="AS11" s="59" t="s">
        <v>194</v>
      </c>
      <c r="AT11" s="78">
        <v>58</v>
      </c>
    </row>
    <row r="12" spans="1:51" ht="18" customHeight="1">
      <c r="A12" s="96"/>
      <c r="B12" s="163"/>
      <c r="C12" s="172" t="s">
        <v>208</v>
      </c>
      <c r="D12" s="135"/>
      <c r="E12" s="173" t="s">
        <v>209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224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227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211</v>
      </c>
      <c r="D13" s="132"/>
      <c r="E13" s="171" t="s">
        <v>212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204</v>
      </c>
      <c r="D14" s="135"/>
      <c r="E14" s="173" t="s">
        <v>205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215</v>
      </c>
      <c r="D15" s="132"/>
      <c r="E15" s="171" t="s">
        <v>216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217</v>
      </c>
      <c r="S15" s="165"/>
      <c r="T15" s="165"/>
      <c r="U15" s="165"/>
      <c r="V15" s="49" t="s">
        <v>73</v>
      </c>
      <c r="W15" s="155" t="s">
        <v>225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228</v>
      </c>
      <c r="AM15" s="83"/>
      <c r="AN15" s="83"/>
      <c r="AO15" s="83"/>
      <c r="AP15" s="83"/>
      <c r="AQ15" s="83"/>
      <c r="AR15" s="83"/>
      <c r="AS15" s="59" t="s">
        <v>194</v>
      </c>
      <c r="AT15" s="78">
        <v>58</v>
      </c>
    </row>
    <row r="16" spans="1:51" ht="18" customHeight="1">
      <c r="A16" s="96"/>
      <c r="B16" s="163"/>
      <c r="C16" s="172" t="s">
        <v>208</v>
      </c>
      <c r="D16" s="135"/>
      <c r="E16" s="173" t="s">
        <v>209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224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229</v>
      </c>
      <c r="AL16" s="85"/>
      <c r="AM16" s="85"/>
      <c r="AN16" s="85"/>
      <c r="AO16" s="60" t="s">
        <v>195</v>
      </c>
      <c r="AP16" s="85" t="s">
        <v>230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船橋市新高根3-3-3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047-468-6126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 t="s">
        <v>286</v>
      </c>
      <c r="D21" s="241"/>
      <c r="E21" s="232">
        <v>3909</v>
      </c>
      <c r="F21" s="232"/>
      <c r="G21" s="232">
        <v>7720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2"/>
      <c r="D22" s="24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251</v>
      </c>
      <c r="C25" s="170" t="s">
        <v>260</v>
      </c>
      <c r="D25" s="132"/>
      <c r="E25" s="171" t="s">
        <v>261</v>
      </c>
      <c r="F25" s="133"/>
      <c r="G25" s="119">
        <v>6</v>
      </c>
      <c r="H25" s="120"/>
      <c r="I25" s="223" t="s">
        <v>252</v>
      </c>
      <c r="J25" s="123"/>
      <c r="K25" s="123"/>
      <c r="L25" s="120"/>
      <c r="M25" s="119">
        <v>519029868</v>
      </c>
      <c r="N25" s="123"/>
      <c r="O25" s="120"/>
      <c r="P25" s="119">
        <v>137</v>
      </c>
      <c r="Q25" s="123"/>
      <c r="R25" s="123"/>
      <c r="S25" s="123"/>
      <c r="T25" s="125"/>
      <c r="U25" s="1"/>
      <c r="V25" s="1"/>
      <c r="W25" s="1"/>
      <c r="X25" s="1"/>
      <c r="Y25" s="234">
        <v>11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232</v>
      </c>
      <c r="D26" s="135"/>
      <c r="E26" s="173" t="s">
        <v>233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262</v>
      </c>
      <c r="D27" s="132"/>
      <c r="E27" s="171" t="s">
        <v>263</v>
      </c>
      <c r="F27" s="133"/>
      <c r="G27" s="119">
        <v>6</v>
      </c>
      <c r="H27" s="120"/>
      <c r="I27" s="223" t="s">
        <v>253</v>
      </c>
      <c r="J27" s="123"/>
      <c r="K27" s="123"/>
      <c r="L27" s="120"/>
      <c r="M27" s="119">
        <v>510611304</v>
      </c>
      <c r="N27" s="123"/>
      <c r="O27" s="120"/>
      <c r="P27" s="119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234</v>
      </c>
      <c r="D28" s="135"/>
      <c r="E28" s="173" t="s">
        <v>235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264</v>
      </c>
      <c r="D29" s="132"/>
      <c r="E29" s="171" t="s">
        <v>265</v>
      </c>
      <c r="F29" s="133"/>
      <c r="G29" s="119">
        <v>6</v>
      </c>
      <c r="H29" s="120"/>
      <c r="I29" s="223" t="s">
        <v>253</v>
      </c>
      <c r="J29" s="123"/>
      <c r="K29" s="123"/>
      <c r="L29" s="120"/>
      <c r="M29" s="119">
        <v>520723335</v>
      </c>
      <c r="N29" s="123"/>
      <c r="O29" s="120"/>
      <c r="P29" s="119">
        <v>160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236</v>
      </c>
      <c r="D30" s="135"/>
      <c r="E30" s="173" t="s">
        <v>237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266</v>
      </c>
      <c r="D31" s="132"/>
      <c r="E31" s="171" t="s">
        <v>267</v>
      </c>
      <c r="F31" s="133"/>
      <c r="G31" s="119">
        <v>5</v>
      </c>
      <c r="H31" s="120"/>
      <c r="I31" s="223" t="s">
        <v>258</v>
      </c>
      <c r="J31" s="123"/>
      <c r="K31" s="123"/>
      <c r="L31" s="120"/>
      <c r="M31" s="119">
        <v>519912863</v>
      </c>
      <c r="N31" s="123"/>
      <c r="O31" s="120"/>
      <c r="P31" s="119">
        <v>139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238</v>
      </c>
      <c r="D32" s="135"/>
      <c r="E32" s="173" t="s">
        <v>239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268</v>
      </c>
      <c r="D33" s="132"/>
      <c r="E33" s="171" t="s">
        <v>269</v>
      </c>
      <c r="F33" s="133"/>
      <c r="G33" s="119">
        <v>5</v>
      </c>
      <c r="H33" s="120"/>
      <c r="I33" s="223" t="s">
        <v>254</v>
      </c>
      <c r="J33" s="123"/>
      <c r="K33" s="123"/>
      <c r="L33" s="120"/>
      <c r="M33" s="119">
        <v>520807253</v>
      </c>
      <c r="N33" s="123"/>
      <c r="O33" s="120"/>
      <c r="P33" s="119">
        <v>163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240</v>
      </c>
      <c r="D34" s="135"/>
      <c r="E34" s="173" t="s">
        <v>241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270</v>
      </c>
      <c r="D35" s="132"/>
      <c r="E35" s="171" t="s">
        <v>271</v>
      </c>
      <c r="F35" s="133"/>
      <c r="G35" s="119">
        <v>3</v>
      </c>
      <c r="H35" s="120"/>
      <c r="I35" s="223" t="s">
        <v>259</v>
      </c>
      <c r="J35" s="123"/>
      <c r="K35" s="123"/>
      <c r="L35" s="120"/>
      <c r="M35" s="119">
        <v>519833724</v>
      </c>
      <c r="N35" s="123"/>
      <c r="O35" s="120"/>
      <c r="P35" s="119">
        <v>133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245</v>
      </c>
      <c r="D36" s="135"/>
      <c r="E36" s="173" t="s">
        <v>246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272</v>
      </c>
      <c r="D37" s="132"/>
      <c r="E37" s="171" t="s">
        <v>273</v>
      </c>
      <c r="F37" s="133"/>
      <c r="G37" s="119">
        <v>4</v>
      </c>
      <c r="H37" s="120"/>
      <c r="I37" s="223" t="s">
        <v>255</v>
      </c>
      <c r="J37" s="123"/>
      <c r="K37" s="123"/>
      <c r="L37" s="120"/>
      <c r="M37" s="119">
        <v>520656213</v>
      </c>
      <c r="N37" s="123"/>
      <c r="O37" s="120"/>
      <c r="P37" s="119">
        <v>135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247</v>
      </c>
      <c r="D38" s="135"/>
      <c r="E38" s="173" t="s">
        <v>248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274</v>
      </c>
      <c r="D39" s="132"/>
      <c r="E39" s="171" t="s">
        <v>275</v>
      </c>
      <c r="F39" s="133"/>
      <c r="G39" s="119">
        <v>5</v>
      </c>
      <c r="H39" s="120"/>
      <c r="I39" s="223" t="s">
        <v>256</v>
      </c>
      <c r="J39" s="123"/>
      <c r="K39" s="123"/>
      <c r="L39" s="120"/>
      <c r="M39" s="119">
        <v>520690989</v>
      </c>
      <c r="N39" s="123"/>
      <c r="O39" s="120"/>
      <c r="P39" s="119">
        <v>140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249</v>
      </c>
      <c r="D40" s="135"/>
      <c r="E40" s="173" t="s">
        <v>250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276</v>
      </c>
      <c r="D41" s="132"/>
      <c r="E41" s="171" t="s">
        <v>277</v>
      </c>
      <c r="F41" s="133"/>
      <c r="G41" s="119">
        <v>5</v>
      </c>
      <c r="H41" s="120"/>
      <c r="I41" s="223" t="s">
        <v>254</v>
      </c>
      <c r="J41" s="123"/>
      <c r="K41" s="123"/>
      <c r="L41" s="120"/>
      <c r="M41" s="119">
        <v>520807530</v>
      </c>
      <c r="N41" s="123"/>
      <c r="O41" s="120"/>
      <c r="P41" s="119">
        <v>137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243</v>
      </c>
      <c r="D42" s="135"/>
      <c r="E42" s="173" t="s">
        <v>244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0" t="s">
        <v>213</v>
      </c>
      <c r="D43" s="132"/>
      <c r="E43" s="171" t="s">
        <v>278</v>
      </c>
      <c r="F43" s="133"/>
      <c r="G43" s="119">
        <v>2</v>
      </c>
      <c r="H43" s="120"/>
      <c r="I43" s="223" t="s">
        <v>257</v>
      </c>
      <c r="J43" s="123"/>
      <c r="K43" s="123"/>
      <c r="L43" s="120"/>
      <c r="M43" s="119">
        <v>519951732</v>
      </c>
      <c r="N43" s="123"/>
      <c r="O43" s="120"/>
      <c r="P43" s="119">
        <v>123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206</v>
      </c>
      <c r="D44" s="135"/>
      <c r="E44" s="173" t="s">
        <v>242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279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41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electLockedCells="1" selectUnlockedCell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高根バレーボールクラブ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 t="str">
        <f>IF(入力!C4="","",IF(入力!C5="",入力!C4,入力!C4&amp;"　　"&amp;入力!C5))</f>
        <v>431680811　　431682296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菊地　静一郎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500095463</v>
      </c>
      <c r="H7" s="274"/>
      <c r="I7" s="274"/>
      <c r="J7" s="274" t="str">
        <f>IF(入力!J7="","",入力!J7)</f>
        <v/>
      </c>
      <c r="K7" s="274"/>
      <c r="L7" s="274"/>
      <c r="M7" s="274">
        <f>IF(入力!M7="","",入力!M7)</f>
        <v>450081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余田　正行</v>
      </c>
      <c r="D9" s="268"/>
      <c r="E9" s="268"/>
      <c r="F9" s="268"/>
      <c r="G9" s="274">
        <f>IF(入力!G9="","",入力!G9)</f>
        <v>514917010</v>
      </c>
      <c r="H9" s="274"/>
      <c r="I9" s="274"/>
      <c r="J9" s="274" t="str">
        <f>IF(入力!J9="","",入力!J9)</f>
        <v/>
      </c>
      <c r="K9" s="274"/>
      <c r="L9" s="274"/>
      <c r="M9" s="274">
        <f>IF(入力!M9="","",入力!M9)</f>
        <v>450198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峯川　理恵</v>
      </c>
      <c r="D11" s="268"/>
      <c r="E11" s="268"/>
      <c r="F11" s="268"/>
      <c r="G11" s="274">
        <f>IF(入力!G11="","",入力!G11)</f>
        <v>508156220</v>
      </c>
      <c r="H11" s="274"/>
      <c r="I11" s="274"/>
      <c r="J11" s="274">
        <f>IF(入力!J11="","",入力!J11)</f>
        <v>291144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菊地　静一郎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峯川　理恵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6" t="s">
        <v>6</v>
      </c>
      <c r="B17" s="266"/>
      <c r="C17" s="277" t="str">
        <f>IF(入力!C17="","",入力!C17&amp;"　"&amp;入力!E17)</f>
        <v>船橋市新高根3-3-3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047-468-6126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090－3909－7720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井上　莉月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船橋市立大穴小学校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519029868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矢田貝　朔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船橋市立八栄小学校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510611304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土川　清志郎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船橋市立八栄小学校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520723335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吉田　透悠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山武市立南郷小学校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519912863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富塚　美龍志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船橋市立高根東小学校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520807253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坂元　柚寧</v>
      </c>
      <c r="D35" s="268"/>
      <c r="E35" s="268"/>
      <c r="F35" s="268"/>
      <c r="G35" s="266">
        <f>IF(入力!G35="","",入力!G35)</f>
        <v>3</v>
      </c>
      <c r="H35" s="266" t="str">
        <f>IF(入力!H35="","",入力!H35)</f>
        <v/>
      </c>
      <c r="I35" s="266" t="str">
        <f>IF(入力!I35="","",入力!I35)</f>
        <v>八千代市立阿蘇小学校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519833724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戸村　希美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船橋市立豊富小学校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520656213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柿﨑　結心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船橋市立金杉台小学校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520690989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玉井　煌太朗</v>
      </c>
      <c r="D41" s="268"/>
      <c r="E41" s="268"/>
      <c r="F41" s="268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船橋市立高根東小学校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520807530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余田　大夢</v>
      </c>
      <c r="D43" s="268"/>
      <c r="E43" s="268"/>
      <c r="F43" s="268"/>
      <c r="G43" s="266">
        <f>IF(入力!G43="","",入力!G43)</f>
        <v>2</v>
      </c>
      <c r="H43" s="266" t="str">
        <f>IF(入力!H43="","",入力!H43)</f>
        <v/>
      </c>
      <c r="I43" s="266" t="str">
        <f>IF(入力!I43="","",入力!I43)</f>
        <v>船橋市立八木ケ谷小学校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519951732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タカネバレーボールクラブ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船橋市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総武線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高根バレーボールクラブ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(男女混合)</v>
      </c>
      <c r="V17" s="390"/>
      <c r="W17" s="390"/>
      <c r="X17" s="391"/>
      <c r="Y17" s="415">
        <f>IF(入力!C4="","",入力!C4)</f>
        <v>431680811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1"/>
      <c r="D18" s="324"/>
      <c r="E18" s="324"/>
      <c r="F18" s="324"/>
      <c r="G18" s="362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52"/>
      <c r="AL18" s="352"/>
      <c r="AM18" s="378"/>
      <c r="AN18" s="400"/>
      <c r="AO18" s="401"/>
      <c r="AP18" s="401"/>
      <c r="AQ18" s="401"/>
      <c r="AR18" s="401"/>
      <c r="AS18" s="401"/>
      <c r="AT18" s="352"/>
      <c r="AU18" s="378"/>
      <c r="AV18" s="348"/>
      <c r="AW18" s="324"/>
      <c r="AX18" s="324"/>
      <c r="AY18" s="362"/>
      <c r="AZ18" s="388" t="str">
        <f>IF(入力!AE5="","",入力!AE5)</f>
        <v>東船橋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69" t="s">
        <v>42</v>
      </c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 t="s">
        <v>69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 t="s">
        <v>70</v>
      </c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70"/>
    </row>
    <row r="20" spans="3:58" ht="15" customHeight="1">
      <c r="C20" s="435" t="s">
        <v>43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434" t="str">
        <f>IF(入力!J7="","",入力!J7)</f>
        <v/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/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>
        <f>IF(入力!J11="","",入力!J11)</f>
        <v>291144</v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434">
        <f>IF(入力!M7="","",入力!M7)</f>
        <v>450081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>
        <f>IF(入力!M9="","",入力!M9)</f>
        <v>450198</v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/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58" t="s">
        <v>71</v>
      </c>
      <c r="D22" s="359"/>
      <c r="E22" s="359"/>
      <c r="F22" s="359"/>
      <c r="G22" s="360"/>
      <c r="H22" s="363" t="str">
        <f>IF(入力!C7="","",入力!C7&amp;"　"&amp;入力!E7)</f>
        <v>ｷｸﾁ　ｾｲｲﾁﾛｳ</v>
      </c>
      <c r="I22" s="328"/>
      <c r="J22" s="328"/>
      <c r="K22" s="328"/>
      <c r="L22" s="328"/>
      <c r="M22" s="328"/>
      <c r="N22" s="328"/>
      <c r="O22" s="328"/>
      <c r="P22" s="328"/>
      <c r="Q22" s="337"/>
      <c r="R22" s="329" t="s">
        <v>45</v>
      </c>
      <c r="S22" s="328"/>
      <c r="T22" s="338">
        <f>IF(入力!AT7="","",入力!AT7)</f>
        <v>44</v>
      </c>
      <c r="U22" s="339"/>
      <c r="V22" s="340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274</v>
      </c>
      <c r="AC22" s="328"/>
      <c r="AD22" s="328"/>
      <c r="AE22" s="328"/>
      <c r="AF22" s="16" t="s">
        <v>73</v>
      </c>
      <c r="AG22" s="328" t="str">
        <f>IF(入力!W7="","",入力!W7)</f>
        <v>0813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37"/>
      <c r="AU22" s="329" t="s">
        <v>47</v>
      </c>
      <c r="AV22" s="328"/>
      <c r="AW22" s="328"/>
      <c r="AX22" s="17" t="s">
        <v>74</v>
      </c>
      <c r="AY22" s="328" t="str">
        <f>IF(入力!AL7="","",入力!AL7)</f>
        <v>090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61" t="s">
        <v>48</v>
      </c>
      <c r="D23" s="324"/>
      <c r="E23" s="324"/>
      <c r="F23" s="324"/>
      <c r="G23" s="362"/>
      <c r="H23" s="364" t="str">
        <f>IF(入力!C8="","",入力!C8&amp;"　"&amp;入力!E8)</f>
        <v>菊地　静一郎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24"/>
      <c r="S23" s="324"/>
      <c r="T23" s="353"/>
      <c r="U23" s="354"/>
      <c r="V23" s="355"/>
      <c r="W23" s="352"/>
      <c r="X23" s="352"/>
      <c r="Y23" s="352"/>
      <c r="Z23" s="345" t="str">
        <f>IF(入力!P8="","",入力!P8)</f>
        <v>船橋市南三咲3-2-14-206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4"/>
      <c r="AV23" s="324"/>
      <c r="AW23" s="324"/>
      <c r="AX23" s="348" t="str">
        <f>IF(入力!AK8="","",入力!AK8)</f>
        <v>4969</v>
      </c>
      <c r="AY23" s="324"/>
      <c r="AZ23" s="324"/>
      <c r="BA23" s="324"/>
      <c r="BB23" s="19" t="s">
        <v>76</v>
      </c>
      <c r="BC23" s="324" t="str">
        <f>IF(入力!AP8="","",入力!AP8)</f>
        <v>4771</v>
      </c>
      <c r="BD23" s="324"/>
      <c r="BE23" s="324"/>
      <c r="BF23" s="344"/>
    </row>
    <row r="24" spans="3:58" ht="12" customHeight="1">
      <c r="C24" s="358" t="s">
        <v>77</v>
      </c>
      <c r="D24" s="359"/>
      <c r="E24" s="359"/>
      <c r="F24" s="359"/>
      <c r="G24" s="360"/>
      <c r="H24" s="363" t="str">
        <f>IF(入力!C9="","",入力!C9&amp;"　"&amp;入力!E9)</f>
        <v>ﾖﾀﾞ　ﾏｻﾕｷ</v>
      </c>
      <c r="I24" s="328"/>
      <c r="J24" s="328"/>
      <c r="K24" s="328"/>
      <c r="L24" s="328"/>
      <c r="M24" s="328"/>
      <c r="N24" s="328"/>
      <c r="O24" s="328"/>
      <c r="P24" s="328"/>
      <c r="Q24" s="337"/>
      <c r="R24" s="329" t="s">
        <v>45</v>
      </c>
      <c r="S24" s="328"/>
      <c r="T24" s="338">
        <f>IF(入力!AT9="","",入力!AT9)</f>
        <v>46</v>
      </c>
      <c r="U24" s="339"/>
      <c r="V24" s="340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274</v>
      </c>
      <c r="AC24" s="328"/>
      <c r="AD24" s="328"/>
      <c r="AE24" s="328"/>
      <c r="AF24" s="16" t="s">
        <v>73</v>
      </c>
      <c r="AG24" s="328" t="str">
        <f>IF(入力!W9="","",入力!W9)</f>
        <v>0804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37"/>
      <c r="AU24" s="329" t="s">
        <v>47</v>
      </c>
      <c r="AV24" s="328"/>
      <c r="AW24" s="328"/>
      <c r="AX24" s="17" t="s">
        <v>74</v>
      </c>
      <c r="AY24" s="328" t="str">
        <f>IF(入力!AL9="","",入力!AL9)</f>
        <v>090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61" t="s">
        <v>78</v>
      </c>
      <c r="D25" s="324"/>
      <c r="E25" s="324"/>
      <c r="F25" s="324"/>
      <c r="G25" s="362"/>
      <c r="H25" s="364" t="str">
        <f>IF(入力!C10="","",入力!C10&amp;"　"&amp;入力!E10)</f>
        <v>余田　正行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24"/>
      <c r="S25" s="324"/>
      <c r="T25" s="353"/>
      <c r="U25" s="354"/>
      <c r="V25" s="355"/>
      <c r="W25" s="352"/>
      <c r="X25" s="352"/>
      <c r="Y25" s="352"/>
      <c r="Z25" s="345" t="str">
        <f>IF(入力!P10="","",入力!P10)</f>
        <v>船橋市みやぎ台2-13-10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4"/>
      <c r="AV25" s="324"/>
      <c r="AW25" s="324"/>
      <c r="AX25" s="348" t="str">
        <f>IF(入力!AK10="","",入力!AK10)</f>
        <v>1992</v>
      </c>
      <c r="AY25" s="324"/>
      <c r="AZ25" s="324"/>
      <c r="BA25" s="324"/>
      <c r="BB25" s="19" t="s">
        <v>76</v>
      </c>
      <c r="BC25" s="324" t="str">
        <f>IF(入力!AP10="","",入力!AP10)</f>
        <v>4184</v>
      </c>
      <c r="BD25" s="324"/>
      <c r="BE25" s="324"/>
      <c r="BF25" s="344"/>
    </row>
    <row r="26" spans="3:58" ht="12" customHeight="1">
      <c r="C26" s="358" t="s">
        <v>71</v>
      </c>
      <c r="D26" s="359"/>
      <c r="E26" s="359"/>
      <c r="F26" s="359"/>
      <c r="G26" s="360"/>
      <c r="H26" s="363" t="str">
        <f>IF(入力!C11="","",入力!C11&amp;"　"&amp;入力!E11)</f>
        <v>ﾐﾈｶﾜ　ﾘｴ</v>
      </c>
      <c r="I26" s="328"/>
      <c r="J26" s="328"/>
      <c r="K26" s="328"/>
      <c r="L26" s="328"/>
      <c r="M26" s="328"/>
      <c r="N26" s="328"/>
      <c r="O26" s="328"/>
      <c r="P26" s="328"/>
      <c r="Q26" s="337"/>
      <c r="R26" s="329" t="s">
        <v>45</v>
      </c>
      <c r="S26" s="328"/>
      <c r="T26" s="338">
        <f>IF(入力!AT11="","",入力!AT11)</f>
        <v>58</v>
      </c>
      <c r="U26" s="339"/>
      <c r="V26" s="340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>274</v>
      </c>
      <c r="AC26" s="328"/>
      <c r="AD26" s="328"/>
      <c r="AE26" s="328"/>
      <c r="AF26" s="16" t="s">
        <v>73</v>
      </c>
      <c r="AG26" s="328" t="str">
        <f>IF(入力!W11="","",入力!W11)</f>
        <v>0814</v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37"/>
      <c r="AU26" s="329" t="s">
        <v>47</v>
      </c>
      <c r="AV26" s="328"/>
      <c r="AW26" s="328"/>
      <c r="AX26" s="17" t="s">
        <v>74</v>
      </c>
      <c r="AY26" s="328" t="str">
        <f>IF(入力!AL11="","",入力!AL11)</f>
        <v>090</v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61" t="s">
        <v>79</v>
      </c>
      <c r="D27" s="324"/>
      <c r="E27" s="324"/>
      <c r="F27" s="324"/>
      <c r="G27" s="362"/>
      <c r="H27" s="364" t="str">
        <f>IF(入力!C12="","",入力!C12&amp;"　"&amp;入力!E12)</f>
        <v>峯川　理恵</v>
      </c>
      <c r="I27" s="365"/>
      <c r="J27" s="365"/>
      <c r="K27" s="365"/>
      <c r="L27" s="365"/>
      <c r="M27" s="365"/>
      <c r="N27" s="365"/>
      <c r="O27" s="365"/>
      <c r="P27" s="365"/>
      <c r="Q27" s="366"/>
      <c r="R27" s="324"/>
      <c r="S27" s="324"/>
      <c r="T27" s="353"/>
      <c r="U27" s="354"/>
      <c r="V27" s="355"/>
      <c r="W27" s="352"/>
      <c r="X27" s="352"/>
      <c r="Y27" s="352"/>
      <c r="Z27" s="345" t="str">
        <f>IF(入力!P12="","",入力!P12)</f>
        <v>船橋市新高根3-3-3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4"/>
      <c r="AV27" s="324"/>
      <c r="AW27" s="324"/>
      <c r="AX27" s="348" t="str">
        <f>IF(入力!AK12="","",入力!AK12)</f>
        <v>3909</v>
      </c>
      <c r="AY27" s="324"/>
      <c r="AZ27" s="324"/>
      <c r="BA27" s="324"/>
      <c r="BB27" s="19" t="s">
        <v>76</v>
      </c>
      <c r="BC27" s="324" t="str">
        <f>IF(入力!AP12="","",入力!AP12)</f>
        <v>7720</v>
      </c>
      <c r="BD27" s="324"/>
      <c r="BE27" s="324"/>
      <c r="BF27" s="344"/>
    </row>
    <row r="28" spans="3:58" ht="12" customHeight="1">
      <c r="C28" s="358" t="s">
        <v>71</v>
      </c>
      <c r="D28" s="359"/>
      <c r="E28" s="359"/>
      <c r="F28" s="359"/>
      <c r="G28" s="360"/>
      <c r="H28" s="363" t="str">
        <f>IF(入力!C15="","",入力!C15&amp;"　"&amp;入力!E15)</f>
        <v>ﾐﾈｶﾜ　ﾘｴ</v>
      </c>
      <c r="I28" s="328"/>
      <c r="J28" s="328"/>
      <c r="K28" s="328"/>
      <c r="L28" s="328"/>
      <c r="M28" s="328"/>
      <c r="N28" s="328"/>
      <c r="O28" s="328"/>
      <c r="P28" s="328"/>
      <c r="Q28" s="337"/>
      <c r="R28" s="329" t="s">
        <v>45</v>
      </c>
      <c r="S28" s="328"/>
      <c r="T28" s="338">
        <f>IF(入力!AT15="","",入力!AT15)</f>
        <v>58</v>
      </c>
      <c r="U28" s="339"/>
      <c r="V28" s="340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274</v>
      </c>
      <c r="AC28" s="328"/>
      <c r="AD28" s="328"/>
      <c r="AE28" s="328"/>
      <c r="AF28" s="16" t="s">
        <v>73</v>
      </c>
      <c r="AG28" s="328" t="str">
        <f>IF(入力!W15="","",入力!W15)</f>
        <v>0814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37"/>
      <c r="AU28" s="329" t="s">
        <v>47</v>
      </c>
      <c r="AV28" s="328"/>
      <c r="AW28" s="328"/>
      <c r="AX28" s="17" t="s">
        <v>74</v>
      </c>
      <c r="AY28" s="328" t="str">
        <f>IF(入力!AL15="","",入力!AL15)</f>
        <v>047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56" t="s">
        <v>49</v>
      </c>
      <c r="D29" s="330"/>
      <c r="E29" s="330"/>
      <c r="F29" s="330"/>
      <c r="G29" s="357"/>
      <c r="H29" s="349" t="str">
        <f>IF(入力!C16="","",入力!C16&amp;"　"&amp;入力!E16)</f>
        <v>峯川　理恵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30"/>
      <c r="S29" s="330"/>
      <c r="T29" s="341"/>
      <c r="U29" s="342"/>
      <c r="V29" s="343"/>
      <c r="W29" s="336"/>
      <c r="X29" s="336"/>
      <c r="Y29" s="336"/>
      <c r="Z29" s="331" t="str">
        <f>IF(入力!P16="","",入力!P16)</f>
        <v>船橋市新高根3-3-3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468</v>
      </c>
      <c r="AY29" s="330"/>
      <c r="AZ29" s="330"/>
      <c r="BA29" s="330"/>
      <c r="BB29" s="73" t="s">
        <v>76</v>
      </c>
      <c r="BC29" s="330" t="str">
        <f>IF(入力!AP16="","",入力!AP16)</f>
        <v>6126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ｲﾉｳｴ　ﾘﾂﾞｷ
井上　莉月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船橋市立大穴小学校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519029868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137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ﾔﾀｶﾞｲ　ｻｸ
矢田貝　朔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船橋市立八栄小学校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510611304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150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ﾄﾞｶﾞﾜ　ｾｲｼﾛｳ
土川　清志郎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船橋市立八栄小学校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520723335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160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ﾖｼﾀﾞ　ｽﾊﾞﾙ
吉田　透悠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5</v>
      </c>
      <c r="R40" s="297"/>
      <c r="S40" s="298"/>
      <c r="T40" s="302" t="str">
        <f>IF(入力!I31="","",入力!I31)</f>
        <v>山武市立南郷小学校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519912863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139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ﾄﾐﾂﾞｶ　ﾐｭｳｼﾞ
富塚　美龍志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5</v>
      </c>
      <c r="R42" s="297"/>
      <c r="S42" s="298"/>
      <c r="T42" s="302" t="str">
        <f>IF(入力!I33="","",入力!I33)</f>
        <v>船橋市立高根東小学校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520807253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163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ｻｶﾓﾄ　ﾕﾂﾞﾈ
坂元　柚寧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3</v>
      </c>
      <c r="R44" s="297"/>
      <c r="S44" s="298"/>
      <c r="T44" s="302" t="str">
        <f>IF(入力!I35="","",入力!I35)</f>
        <v>八千代市立阿蘇小学校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519833724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133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ﾄﾑﾗ　ﾉｿﾞﾐ
戸村　希美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4</v>
      </c>
      <c r="R46" s="297"/>
      <c r="S46" s="298"/>
      <c r="T46" s="302" t="str">
        <f>IF(入力!I37="","",入力!I37)</f>
        <v>船橋市立豊富小学校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520656213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135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ｶｷｻﾞｷ　ﾕｺ
柿﨑　結心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5</v>
      </c>
      <c r="R48" s="297"/>
      <c r="S48" s="298"/>
      <c r="T48" s="302" t="str">
        <f>IF(入力!I39="","",入力!I39)</f>
        <v>船橋市立金杉台小学校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520690989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140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ﾀﾏｲ　ｺﾀﾛｳ
玉井　煌太朗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5</v>
      </c>
      <c r="R50" s="297"/>
      <c r="S50" s="298"/>
      <c r="T50" s="302" t="str">
        <f>IF(入力!I41="","",入力!I41)</f>
        <v>船橋市立高根東小学校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520807530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137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ﾖﾀﾞ　ﾋﾛﾑ
余田　大夢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2</v>
      </c>
      <c r="R52" s="297"/>
      <c r="S52" s="298"/>
      <c r="T52" s="302" t="str">
        <f>IF(入力!I43="","",入力!I43)</f>
        <v>船橋市立八木ケ谷小学校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519951732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123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 t="str">
        <f>IF(入力!B45="","",入力!B45)</f>
        <v/>
      </c>
      <c r="D54" s="285"/>
      <c r="E54" s="286"/>
      <c r="F54" s="290" t="str">
        <f>IF(入力!C46="","",入力!C45&amp;"　"&amp;入力!E45&amp;"
"&amp;入力!C46&amp;"　"&amp;入力!E46)</f>
        <v/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/>
      </c>
      <c r="R54" s="297"/>
      <c r="S54" s="298"/>
      <c r="T54" s="302" t="str">
        <f>IF(入力!I45="","",入力!I45)</f>
        <v/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 t="str">
        <f>IF(入力!M45="","",入力!M45)</f>
        <v/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 t="str">
        <f>IF(入力!P45="","",入力!P45)</f>
        <v/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 t="str">
        <f>IF(入力!B47="","",入力!B47)</f>
        <v/>
      </c>
      <c r="D56" s="285"/>
      <c r="E56" s="286"/>
      <c r="F56" s="290" t="str">
        <f>IF(入力!C48="","",入力!C47&amp;"　"&amp;入力!E47&amp;"
"&amp;入力!C48&amp;"　"&amp;入力!E48)</f>
        <v/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/>
      </c>
      <c r="R56" s="297"/>
      <c r="S56" s="298"/>
      <c r="T56" s="302" t="str">
        <f>IF(入力!I47="","",入力!I47)</f>
        <v/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 t="str">
        <f>IF(入力!M47="","",入力!M47)</f>
        <v/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 t="str">
        <f>IF(入力!P47="","",入力!P47)</f>
        <v/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高根バレーボールクラブ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 t="str">
        <f>IF(入力!C4="","",IF(入力!C5="",入力!C4,入力!C4&amp;"　　"&amp;入力!C5))</f>
        <v>431680811　　431682296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菊地　静一郎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500095463</v>
      </c>
      <c r="H7" s="274"/>
      <c r="I7" s="274"/>
      <c r="J7" s="274" t="str">
        <f>IF(入力!J7="","",入力!J7)</f>
        <v/>
      </c>
      <c r="K7" s="274"/>
      <c r="L7" s="274"/>
      <c r="M7" s="274">
        <f>IF(入力!M7="","",入力!M7)</f>
        <v>450081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余田　正行</v>
      </c>
      <c r="D9" s="268"/>
      <c r="E9" s="268"/>
      <c r="F9" s="268"/>
      <c r="G9" s="274">
        <f>IF(入力!G9="","",入力!G9)</f>
        <v>514917010</v>
      </c>
      <c r="H9" s="274"/>
      <c r="I9" s="274"/>
      <c r="J9" s="274" t="str">
        <f>IF(入力!J9="","",入力!J9)</f>
        <v/>
      </c>
      <c r="K9" s="274"/>
      <c r="L9" s="274"/>
      <c r="M9" s="274">
        <f>IF(入力!M9="","",入力!M9)</f>
        <v>450198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峯川　理恵</v>
      </c>
      <c r="D11" s="268"/>
      <c r="E11" s="268"/>
      <c r="F11" s="268"/>
      <c r="G11" s="274">
        <f>IF(入力!G11="","",入力!G11)</f>
        <v>508156220</v>
      </c>
      <c r="H11" s="274"/>
      <c r="I11" s="274"/>
      <c r="J11" s="274">
        <f>IF(入力!J11="","",入力!J11)</f>
        <v>291144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菊地　静一郎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峯川　理恵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6" t="s">
        <v>6</v>
      </c>
      <c r="B17" s="266"/>
      <c r="C17" s="277" t="str">
        <f>IF(入力!C17="","",入力!C17&amp;"　"&amp;入力!E17)</f>
        <v>船橋市新高根3-3-3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047-468-6126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090－3909－7720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井上　莉月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船橋市立大穴小学校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519029868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矢田貝　朔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船橋市立八栄小学校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510611304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土川　清志郎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船橋市立八栄小学校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520723335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吉田　透悠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山武市立南郷小学校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519912863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富塚　美龍志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船橋市立高根東小学校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520807253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坂元　柚寧</v>
      </c>
      <c r="D35" s="268"/>
      <c r="E35" s="268"/>
      <c r="F35" s="268"/>
      <c r="G35" s="266">
        <f>IF(入力!G35="","",入力!G35)</f>
        <v>3</v>
      </c>
      <c r="H35" s="266" t="str">
        <f>IF(入力!H35="","",入力!H35)</f>
        <v/>
      </c>
      <c r="I35" s="266" t="str">
        <f>IF(入力!I35="","",入力!I35)</f>
        <v>八千代市立阿蘇小学校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519833724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戸村　希美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船橋市立豊富小学校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520656213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柿﨑　結心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船橋市立金杉台小学校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520690989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玉井　煌太朗</v>
      </c>
      <c r="D41" s="268"/>
      <c r="E41" s="268"/>
      <c r="F41" s="268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船橋市立高根東小学校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520807530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余田　大夢</v>
      </c>
      <c r="D43" s="268"/>
      <c r="E43" s="268"/>
      <c r="F43" s="268"/>
      <c r="G43" s="266">
        <f>IF(入力!G43="","",入力!G43)</f>
        <v>2</v>
      </c>
      <c r="H43" s="266" t="str">
        <f>IF(入力!H43="","",入力!H43)</f>
        <v/>
      </c>
      <c r="I43" s="266" t="str">
        <f>IF(入力!I43="","",入力!I43)</f>
        <v>船橋市立八木ケ谷小学校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519951732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高根バレーボールクラブ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 t="str">
        <f>IF(入力!C4="","",IF(入力!C5="",入力!C4,入力!C4&amp;"　　"&amp;入力!C5))</f>
        <v>431680811　　431682296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菊地　静一郎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500095463</v>
      </c>
      <c r="H7" s="274"/>
      <c r="I7" s="274"/>
      <c r="J7" s="274" t="str">
        <f>IF(入力!J7="","",入力!J7)</f>
        <v/>
      </c>
      <c r="K7" s="274"/>
      <c r="L7" s="274"/>
      <c r="M7" s="274">
        <f>IF(入力!M7="","",入力!M7)</f>
        <v>450081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余田　正行</v>
      </c>
      <c r="D9" s="268"/>
      <c r="E9" s="268"/>
      <c r="F9" s="268"/>
      <c r="G9" s="274">
        <f>IF(入力!G9="","",入力!G9)</f>
        <v>514917010</v>
      </c>
      <c r="H9" s="274"/>
      <c r="I9" s="274"/>
      <c r="J9" s="274" t="str">
        <f>IF(入力!J9="","",入力!J9)</f>
        <v/>
      </c>
      <c r="K9" s="274"/>
      <c r="L9" s="274"/>
      <c r="M9" s="274">
        <f>IF(入力!M9="","",入力!M9)</f>
        <v>450198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峯川　理恵</v>
      </c>
      <c r="D11" s="268"/>
      <c r="E11" s="268"/>
      <c r="F11" s="268"/>
      <c r="G11" s="274">
        <f>IF(入力!G11="","",入力!G11)</f>
        <v>508156220</v>
      </c>
      <c r="H11" s="274"/>
      <c r="I11" s="274"/>
      <c r="J11" s="274">
        <f>IF(入力!J11="","",入力!J11)</f>
        <v>291144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菊地　静一郎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峯川　理恵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6" t="s">
        <v>6</v>
      </c>
      <c r="B17" s="266"/>
      <c r="C17" s="277" t="str">
        <f>IF(入力!C17="","",入力!C17&amp;"　"&amp;入力!E17)</f>
        <v>船橋市新高根3-3-3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047-468-6126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090－3909－7720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井上　莉月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船橋市立大穴小学校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519029868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矢田貝　朔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船橋市立八栄小学校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510611304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土川　清志郎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船橋市立八栄小学校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520723335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吉田　透悠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山武市立南郷小学校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519912863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富塚　美龍志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船橋市立高根東小学校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520807253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坂元　柚寧</v>
      </c>
      <c r="D35" s="268"/>
      <c r="E35" s="268"/>
      <c r="F35" s="268"/>
      <c r="G35" s="266">
        <f>IF(入力!G35="","",入力!G35)</f>
        <v>3</v>
      </c>
      <c r="H35" s="266" t="str">
        <f>IF(入力!H35="","",入力!H35)</f>
        <v/>
      </c>
      <c r="I35" s="266" t="str">
        <f>IF(入力!I35="","",入力!I35)</f>
        <v>八千代市立阿蘇小学校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519833724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戸村　希美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船橋市立豊富小学校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520656213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柿﨑　結心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船橋市立金杉台小学校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520690989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玉井　煌太朗</v>
      </c>
      <c r="D41" s="268"/>
      <c r="E41" s="268"/>
      <c r="F41" s="268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船橋市立高根東小学校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520807530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余田　大夢</v>
      </c>
      <c r="D43" s="268"/>
      <c r="E43" s="268"/>
      <c r="F43" s="268"/>
      <c r="G43" s="266">
        <f>IF(入力!G43="","",入力!G43)</f>
        <v>2</v>
      </c>
      <c r="H43" s="266" t="str">
        <f>IF(入力!H43="","",入力!H43)</f>
        <v/>
      </c>
      <c r="I43" s="266" t="str">
        <f>IF(入力!I43="","",入力!I43)</f>
        <v>船橋市立八木ケ谷小学校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519951732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男女混合</v>
      </c>
      <c r="I5" s="29">
        <f>入力!Y25</f>
        <v>11</v>
      </c>
      <c r="J5" s="446" t="str">
        <f>IF(入力!A55="","",入力!A55)</f>
        <v>試合経験のある子がほとんどいないチームです。１点でも多くとれるようにがんばります！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32001</v>
      </c>
      <c r="B7" s="33" t="str">
        <f>IF(入力!C3="","",入力!C3)</f>
        <v>高根バレーボールクラブ</v>
      </c>
      <c r="C7" s="33" t="str">
        <f>IF(入力!C2="","",入力!C2)</f>
        <v>タカネバレーボールクラブ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総武線</v>
      </c>
      <c r="S7" s="33" t="str">
        <f>IF(入力!AE5="","",入力!AE5)</f>
        <v>東船橋</v>
      </c>
      <c r="T7" s="33"/>
      <c r="U7" s="33">
        <f>IF(入力!C4="","",入力!C4)</f>
        <v>431680811</v>
      </c>
      <c r="V7" s="33">
        <f>IF(入力!C5="","",入力!C5)</f>
        <v>431682296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菊地</v>
      </c>
      <c r="D16" s="33" t="str">
        <f>IF(入力!E8="","",入力!E8)</f>
        <v>静一郎</v>
      </c>
      <c r="E16" s="33" t="str">
        <f>IF(入力!C7="","",入力!C7)</f>
        <v>ｷｸﾁ</v>
      </c>
      <c r="F16" s="33" t="str">
        <f>IF(入力!E7="","",入力!E7)</f>
        <v>ｾｲｲﾁﾛｳ</v>
      </c>
      <c r="G16" s="33">
        <f>IF(入力!G7="","",入力!G7)</f>
        <v>500095463</v>
      </c>
      <c r="H16" s="33" t="str">
        <f>IF(入力!J7="","",入力!J7)</f>
        <v/>
      </c>
      <c r="I16" s="33">
        <f>IF(入力!M7="","",入力!M7)</f>
        <v>450081</v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0813</v>
      </c>
      <c r="T16" s="33" t="str">
        <f>IF(入力!P8="","",入力!P8)</f>
        <v>船橋市南三咲3-2-14-206</v>
      </c>
      <c r="U16" s="33" t="str">
        <f>IF(入力!AL7="","",入力!AL7)</f>
        <v>090</v>
      </c>
      <c r="V16" s="33" t="str">
        <f>IF(入力!AK8="","",入力!AK8)</f>
        <v>4969</v>
      </c>
      <c r="W16" s="33" t="str">
        <f>IF(入力!AP8="","",入力!AP8)</f>
        <v>4771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余田</v>
      </c>
      <c r="D17" s="33" t="str">
        <f>IF(入力!E10="","",入力!E10)</f>
        <v>正行</v>
      </c>
      <c r="E17" s="33" t="str">
        <f>IF(入力!C9="","",入力!C9)</f>
        <v>ﾖﾀﾞ</v>
      </c>
      <c r="F17" s="33" t="str">
        <f>IF(入力!E9="","",入力!E9)</f>
        <v>ﾏｻﾕｷ</v>
      </c>
      <c r="G17" s="33">
        <f>IF(入力!G9="","",入力!G9)</f>
        <v>514917010</v>
      </c>
      <c r="H17" s="33" t="str">
        <f>IF(入力!J9="","",入力!J9)</f>
        <v/>
      </c>
      <c r="I17" s="33">
        <f>IF(入力!M9="","",入力!M9)</f>
        <v>450198</v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0804</v>
      </c>
      <c r="T17" s="33" t="str">
        <f>IF(入力!P10="","",入力!P10)</f>
        <v>船橋市みやぎ台2-13-10</v>
      </c>
      <c r="U17" s="33" t="str">
        <f>IF(入力!AL9="","",入力!AL9)</f>
        <v>090</v>
      </c>
      <c r="V17" s="33" t="str">
        <f>IF(入力!AK10="","",入力!AK10)</f>
        <v>1992</v>
      </c>
      <c r="W17" s="33" t="str">
        <f>IF(入力!AP10="","",入力!AP10)</f>
        <v>4184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峯川</v>
      </c>
      <c r="D20" s="33" t="str">
        <f>IF(入力!E12="","",入力!E12)</f>
        <v>理恵</v>
      </c>
      <c r="E20" s="33" t="str">
        <f>IF(入力!C11="","",入力!C11)</f>
        <v>ﾐﾈｶﾜ</v>
      </c>
      <c r="F20" s="33" t="str">
        <f>IF(入力!E11="","",入力!E11)</f>
        <v>ﾘｴ</v>
      </c>
      <c r="G20" s="33">
        <f>IF(入力!G11="","",入力!G11)</f>
        <v>508156220</v>
      </c>
      <c r="H20" s="33">
        <f>IF(入力!J11="","",入力!J11)</f>
        <v>291144</v>
      </c>
      <c r="I20" s="33" t="str">
        <f>IF(入力!M11="","",入力!M11)</f>
        <v/>
      </c>
      <c r="J20" s="33"/>
      <c r="K20" s="33"/>
      <c r="L20" s="33">
        <f>IF(入力!AT11="","",入力!AT11)</f>
        <v>58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0814</v>
      </c>
      <c r="T20" s="33" t="str">
        <f>IF(入力!P12="","",入力!P12)</f>
        <v>船橋市新高根3-3-3</v>
      </c>
      <c r="U20" s="33" t="str">
        <f>IF(入力!AL11="","",入力!AL11)</f>
        <v>090</v>
      </c>
      <c r="V20" s="33" t="str">
        <f>IF(入力!AK12="","",入力!AK12)</f>
        <v>3909</v>
      </c>
      <c r="W20" s="33" t="str">
        <f>IF(入力!AP12="","",入力!AP12)</f>
        <v>7720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峯川</v>
      </c>
      <c r="D22" s="33" t="str">
        <f>IF(入力!E16="","",入力!E16)</f>
        <v>理恵</v>
      </c>
      <c r="E22" s="33" t="str">
        <f>IF(入力!C15="","",入力!C15)</f>
        <v>ﾐﾈｶﾜ</v>
      </c>
      <c r="F22" s="33" t="str">
        <f>IF(入力!E15="","",入力!E15)</f>
        <v>ﾘｴ</v>
      </c>
      <c r="G22" s="33"/>
      <c r="H22" s="33"/>
      <c r="I22" s="33"/>
      <c r="J22" s="33"/>
      <c r="K22" s="33"/>
      <c r="L22" s="33">
        <f>IF(入力!AT15="","",入力!AT15)</f>
        <v>58</v>
      </c>
      <c r="M22" s="33"/>
      <c r="N22" s="33" t="str">
        <f>IF(入力!C21="","",入力!C21)</f>
        <v>090</v>
      </c>
      <c r="O22" s="33">
        <f>IF(入力!E21="","",入力!E21)</f>
        <v>3909</v>
      </c>
      <c r="P22" s="33">
        <f>IF(入力!G21="","",入力!G21)</f>
        <v>7720</v>
      </c>
      <c r="Q22" s="33"/>
      <c r="R22" s="33" t="str">
        <f>IF(入力!R15="","",入力!R15)</f>
        <v>274</v>
      </c>
      <c r="S22" s="33" t="str">
        <f>IF(入力!W15="","",入力!W15)</f>
        <v>0814</v>
      </c>
      <c r="T22" s="33" t="str">
        <f>IF(入力!P16="","",入力!P16)</f>
        <v>船橋市新高根3-3-3</v>
      </c>
      <c r="U22" s="33" t="str">
        <f>IF(入力!AL15="","",入力!AL15)</f>
        <v>047</v>
      </c>
      <c r="V22" s="33" t="str">
        <f>IF(入力!AK16="","",入力!AK16)</f>
        <v>468</v>
      </c>
      <c r="W22" s="33" t="str">
        <f>IF(入力!AP16="","",入力!AP16)</f>
        <v>6126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菊地</v>
      </c>
      <c r="D23" s="33" t="str">
        <f>IF(入力!$E$14="","",入力!$E$14)</f>
        <v>静一郎</v>
      </c>
      <c r="E23" s="33" t="str">
        <f>IF(入力!$C$13="","",入力!$C$13)</f>
        <v>ｷｸﾁ</v>
      </c>
      <c r="F23" s="33" t="str">
        <f>IF(入力!$E$13="","",入力!$E$13)</f>
        <v>ｾｲｲﾁﾛｳ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井上</v>
      </c>
      <c r="D24" s="75" t="str">
        <f>VLOOKUP($B$51,$A$53:$F$352,4)</f>
        <v>莉月</v>
      </c>
      <c r="E24" s="75" t="str">
        <f>VLOOKUP($B$51,$A$53:$F$352,5)</f>
        <v>ｲﾉｳｴ</v>
      </c>
      <c r="F24" s="75" t="str">
        <f>VLOOKUP($B$51,$A$53:$F$352,6)</f>
        <v>ﾘﾂﾞｷ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井上</v>
      </c>
      <c r="D53" s="33" t="str">
        <f>IF(入力!E26="","",入力!E26)</f>
        <v>莉月</v>
      </c>
      <c r="E53" s="33" t="str">
        <f>IF(入力!C25="","",入力!C25)</f>
        <v>ｲﾉｳｴ</v>
      </c>
      <c r="F53" s="33" t="str">
        <f>IF(入力!E25="","",入力!E25)</f>
        <v>ﾘﾂﾞｷ</v>
      </c>
      <c r="G53" s="33">
        <f>IF(入力!M25="","",入力!M25)</f>
        <v>519029868</v>
      </c>
      <c r="H53" s="33" t="str">
        <f>IF(入力!I25="","",入力!I25)</f>
        <v>船橋市立大穴小学校</v>
      </c>
      <c r="I53" s="33">
        <f>IF(入力!G25="","",入力!G25)</f>
        <v>6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矢田貝</v>
      </c>
      <c r="D54" s="33" t="str">
        <f>IF(入力!E28="","",入力!E28)</f>
        <v>朔</v>
      </c>
      <c r="E54" s="33" t="str">
        <f>IF(入力!C27="","",入力!C27)</f>
        <v>ﾔﾀｶﾞｲ</v>
      </c>
      <c r="F54" s="33" t="str">
        <f>IF(入力!E27="","",入力!E27)</f>
        <v>ｻｸ</v>
      </c>
      <c r="G54" s="33">
        <f>IF(入力!M27="","",入力!M27)</f>
        <v>510611304</v>
      </c>
      <c r="H54" s="33" t="str">
        <f>IF(入力!I27="","",入力!I27)</f>
        <v>船橋市立八栄小学校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土川</v>
      </c>
      <c r="D55" s="33" t="str">
        <f>IF(入力!E30="","",入力!E30)</f>
        <v>清志郎</v>
      </c>
      <c r="E55" s="33" t="str">
        <f>IF(入力!C29="","",入力!C29)</f>
        <v>ﾄﾞｶﾞﾜ</v>
      </c>
      <c r="F55" s="33" t="str">
        <f>IF(入力!E29="","",入力!E29)</f>
        <v>ｾｲｼﾛｳ</v>
      </c>
      <c r="G55" s="33">
        <f>IF(入力!M29="","",入力!M29)</f>
        <v>520723335</v>
      </c>
      <c r="H55" s="33" t="str">
        <f>IF(入力!I29="","",入力!I29)</f>
        <v>船橋市立八栄小学校</v>
      </c>
      <c r="I55" s="33">
        <f>IF(入力!G29="","",入力!G29)</f>
        <v>6</v>
      </c>
      <c r="J55" s="33">
        <f>IF(入力!P29="","",入力!P29)</f>
        <v>160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吉田</v>
      </c>
      <c r="D56" s="33" t="str">
        <f>IF(入力!E32="","",入力!E32)</f>
        <v>透悠</v>
      </c>
      <c r="E56" s="33" t="str">
        <f>IF(入力!C31="","",入力!C31)</f>
        <v>ﾖｼﾀﾞ</v>
      </c>
      <c r="F56" s="33" t="str">
        <f>IF(入力!E31="","",入力!E31)</f>
        <v>ｽﾊﾞﾙ</v>
      </c>
      <c r="G56" s="33">
        <f>IF(入力!M31="","",入力!M31)</f>
        <v>519912863</v>
      </c>
      <c r="H56" s="33" t="str">
        <f>IF(入力!I31="","",入力!I31)</f>
        <v>山武市立南郷小学校</v>
      </c>
      <c r="I56" s="33">
        <f>IF(入力!G31="","",入力!G31)</f>
        <v>5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富塚</v>
      </c>
      <c r="D57" s="33" t="str">
        <f>IF(入力!E34="","",入力!E34)</f>
        <v>美龍志</v>
      </c>
      <c r="E57" s="33" t="str">
        <f>IF(入力!C33="","",入力!C33)</f>
        <v>ﾄﾐﾂﾞｶ</v>
      </c>
      <c r="F57" s="33" t="str">
        <f>IF(入力!E33="","",入力!E33)</f>
        <v>ﾐｭｳｼﾞ</v>
      </c>
      <c r="G57" s="33">
        <f>IF(入力!M33="","",入力!M33)</f>
        <v>520807253</v>
      </c>
      <c r="H57" s="33" t="str">
        <f>IF(入力!I33="","",入力!I33)</f>
        <v>船橋市立高根東小学校</v>
      </c>
      <c r="I57" s="33">
        <f>IF(入力!G33="","",入力!G33)</f>
        <v>5</v>
      </c>
      <c r="J57" s="33">
        <f>IF(入力!P33="","",入力!P33)</f>
        <v>163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坂元</v>
      </c>
      <c r="D58" s="33" t="str">
        <f>IF(入力!E36="","",入力!E36)</f>
        <v>柚寧</v>
      </c>
      <c r="E58" s="33" t="str">
        <f>IF(入力!C35="","",入力!C35)</f>
        <v>ｻｶﾓﾄ</v>
      </c>
      <c r="F58" s="33" t="str">
        <f>IF(入力!E35="","",入力!E35)</f>
        <v>ﾕﾂﾞﾈ</v>
      </c>
      <c r="G58" s="33">
        <f>IF(入力!M35="","",入力!M35)</f>
        <v>519833724</v>
      </c>
      <c r="H58" s="33" t="str">
        <f>IF(入力!I35="","",入力!I35)</f>
        <v>八千代市立阿蘇小学校</v>
      </c>
      <c r="I58" s="33">
        <f>IF(入力!G35="","",入力!G35)</f>
        <v>3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戸村</v>
      </c>
      <c r="D59" s="33" t="str">
        <f>IF(入力!E38="","",入力!E38)</f>
        <v>希美</v>
      </c>
      <c r="E59" s="33" t="str">
        <f>IF(入力!C37="","",入力!C37)</f>
        <v>ﾄﾑﾗ</v>
      </c>
      <c r="F59" s="33" t="str">
        <f>IF(入力!E37="","",入力!E37)</f>
        <v>ﾉｿﾞﾐ</v>
      </c>
      <c r="G59" s="33">
        <f>IF(入力!M37="","",入力!M37)</f>
        <v>520656213</v>
      </c>
      <c r="H59" s="33" t="str">
        <f>IF(入力!I37="","",入力!I37)</f>
        <v>船橋市立豊富小学校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柿﨑</v>
      </c>
      <c r="D60" s="33" t="str">
        <f>IF(入力!E40="","",入力!E40)</f>
        <v>結心</v>
      </c>
      <c r="E60" s="33" t="str">
        <f>IF(入力!C39="","",入力!C39)</f>
        <v>ｶｷｻﾞｷ</v>
      </c>
      <c r="F60" s="33" t="str">
        <f>IF(入力!E39="","",入力!E39)</f>
        <v>ﾕｺ</v>
      </c>
      <c r="G60" s="33">
        <f>IF(入力!M39="","",入力!M39)</f>
        <v>520690989</v>
      </c>
      <c r="H60" s="33" t="str">
        <f>IF(入力!I39="","",入力!I39)</f>
        <v>船橋市立金杉台小学校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玉井</v>
      </c>
      <c r="D61" s="33" t="str">
        <f>IF(入力!E42="","",入力!E42)</f>
        <v>煌太朗</v>
      </c>
      <c r="E61" s="33" t="str">
        <f>IF(入力!C41="","",入力!C41)</f>
        <v>ﾀﾏｲ</v>
      </c>
      <c r="F61" s="33" t="str">
        <f>IF(入力!E41="","",入力!E41)</f>
        <v>ｺﾀﾛｳ</v>
      </c>
      <c r="G61" s="33">
        <f>IF(入力!M41="","",入力!M41)</f>
        <v>520807530</v>
      </c>
      <c r="H61" s="33" t="str">
        <f>IF(入力!I41="","",入力!I41)</f>
        <v>船橋市立高根東小学校</v>
      </c>
      <c r="I61" s="33">
        <f>IF(入力!G41="","",入力!G41)</f>
        <v>5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余田</v>
      </c>
      <c r="D62" s="33" t="str">
        <f>IF(入力!E44="","",入力!E44)</f>
        <v>大夢</v>
      </c>
      <c r="E62" s="33" t="str">
        <f>IF(入力!C43="","",入力!C43)</f>
        <v>ﾖﾀﾞ</v>
      </c>
      <c r="F62" s="33" t="str">
        <f>IF(入力!E43="","",入力!E43)</f>
        <v>ﾋﾛﾑ</v>
      </c>
      <c r="G62" s="33">
        <f>IF(入力!M43="","",入力!M43)</f>
        <v>519951732</v>
      </c>
      <c r="H62" s="33" t="str">
        <f>IF(入力!I43="","",入力!I43)</f>
        <v>船橋市立八木ケ谷小学校</v>
      </c>
      <c r="I62" s="33">
        <f>IF(入力!G43="","",入力!G43)</f>
        <v>2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2021-05-21T00:12:56Z</dcterms:modified>
</cp:coreProperties>
</file>