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年度\新人\"/>
    </mc:Choice>
  </mc:AlternateContent>
  <xr:revisionPtr revIDLastSave="0" documentId="13_ncr:1_{C19675E0-9AC2-4941-B79C-B9085E0C4CC1}" xr6:coauthVersionLast="47" xr6:coauthVersionMax="47" xr10:uidLastSave="{00000000-0000-0000-0000-000000000000}"/>
  <workbookProtection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<sst xmlns="http://schemas.openxmlformats.org/spreadsheetml/2006/main" count="295" uniqueCount="227">
  <si>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</si>
  <si>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</si>
  <si>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</si>
  <si>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</si>
  <si>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</si>
  <si>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</si>
  <si>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</si>
  <si>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</si>
  <si>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</si>
  <si>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</si>
  <si>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</si>
  <si>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</si>
  <si>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</si>
  <si>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</si>
  <si>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</si>
  <si>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</si>
  <si>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</si>
  <si>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</si>
  <si>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</si>
  <si>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</si>
  <si>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</si>
  <si>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</si>
  <si>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</si>
  <si>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</si>
  <si>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</si>
  <si>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</si>
  <si>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</si>
  <si>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</si>
  <si>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</si>
  <si>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</si>
  <si>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</si>
  <si>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</si>
  <si>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</si>
  <si>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</si>
  <si>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</si>
  <si>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</si>
  <si>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</si>
  <si>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</si>
  <si>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</si>
  <si>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</si>
  <si>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</si>
  <si>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</si>
  <si>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</si>
  <si>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</si>
  <si>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</si>
  <si>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</si>
  <si>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</si>
  <si>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</si>
  <si>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</si>
  <si>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</si>
  <si>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</si>
  <si>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</si>
  <si>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</si>
  <si>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</si>
  <si>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</si>
  <si>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</si>
  <si>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</si>
  <si>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</si>
  <si>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</si>
  <si>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</si>
  <si>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</si>
  <si>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</si>
  <si>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</si>
  <si>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</si>
  <si>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</si>
  <si>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</si>
  <si>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</si>
  <si>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</si>
  <si>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</si>
  <si>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</si>
  <si>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</si>
  <si>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</si>
  <si>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</si>
  <si>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</si>
  <si>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</si>
  <si>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</si>
  <si>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</si>
  <si>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</si>
  <si>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</si>
  <si>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</si>
  <si>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</si>
  <si>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</si>
  <si>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</si>
  <si>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</si>
  <si>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</si>
  <si>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</si>
  <si>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</si>
  <si>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</si>
  <si>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</si>
  <si>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</si>
  <si>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</si>
  <si>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</si>
  <si>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</si>
  <si>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</si>
  <si>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</si>
  <si>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</si>
  <si>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</si>
  <si>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</si>
  <si>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</si>
  <si>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</si>
  <si>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</si>
  <si>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</si>
  <si>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</si>
  <si>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</si>
  <si>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</si>
  <si>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</si>
  <si>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</si>
  <si>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</si>
  <si>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</si>
  <si>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</si>
  <si>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</si>
  <si>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</si>
  <si>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</si>
  <si>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</si>
  <si>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</si>
  <si>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</si>
  <si>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</si>
  <si>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</si>
  <si>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</si>
  <si>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</si>
  <si>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</si>
  <si>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</si>
  <si>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</si>
  <si>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</si>
  <si>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</si>
  <si>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</si>
  <si>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</si>
  <si>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</si>
  <si>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</si>
  <si>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</si>
  <si>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</si>
  <si>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</si>
  <si>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</si>
  <si>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キミツジュニアバレーボールクラブ</t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</si>
  <si>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</si>
  <si>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</si>
  <si>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</si>
  <si>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ハラダ</t>
    <phoneticPr fontId="2"/>
  </si>
  <si>
    <t>原田</t>
    <rPh sb="0" eb="2">
      <t>ハラダ</t>
    </rPh>
    <phoneticPr fontId="2"/>
  </si>
  <si>
    <t>ケンゴ</t>
    <phoneticPr fontId="2"/>
  </si>
  <si>
    <t>賢悟</t>
    <rPh sb="0" eb="2">
      <t>ケンゴ</t>
    </rPh>
    <phoneticPr fontId="2"/>
  </si>
  <si>
    <t>タケダ</t>
    <phoneticPr fontId="2"/>
  </si>
  <si>
    <t>武田</t>
    <rPh sb="0" eb="2">
      <t>タケダ</t>
    </rPh>
    <phoneticPr fontId="2"/>
  </si>
  <si>
    <t>カズヒコ</t>
    <phoneticPr fontId="2"/>
  </si>
  <si>
    <t>和彦</t>
    <rPh sb="0" eb="2">
      <t>カズヒコ</t>
    </rPh>
    <phoneticPr fontId="2"/>
  </si>
  <si>
    <t>カネキ</t>
    <phoneticPr fontId="2"/>
  </si>
  <si>
    <t>マサオミ</t>
    <phoneticPr fontId="2"/>
  </si>
  <si>
    <t>金木</t>
    <rPh sb="0" eb="2">
      <t>カネキ</t>
    </rPh>
    <phoneticPr fontId="2"/>
  </si>
  <si>
    <t>雅臣</t>
    <rPh sb="0" eb="2">
      <t>マサオミ</t>
    </rPh>
    <phoneticPr fontId="2"/>
  </si>
  <si>
    <t>299</t>
    <phoneticPr fontId="2"/>
  </si>
  <si>
    <t>1144</t>
    <phoneticPr fontId="2"/>
  </si>
  <si>
    <t>君津市東坂田1－1－6－606</t>
    <rPh sb="0" eb="3">
      <t>キミツシ</t>
    </rPh>
    <rPh sb="3" eb="6">
      <t>ヒガシサカタ</t>
    </rPh>
    <phoneticPr fontId="2"/>
  </si>
  <si>
    <t>0439</t>
    <phoneticPr fontId="2"/>
  </si>
  <si>
    <t>55</t>
    <phoneticPr fontId="2"/>
  </si>
  <si>
    <t>1665</t>
    <phoneticPr fontId="2"/>
  </si>
  <si>
    <t>292</t>
    <phoneticPr fontId="2"/>
  </si>
  <si>
    <t>1162</t>
    <phoneticPr fontId="2"/>
  </si>
  <si>
    <t>君津市杢師2－15－22</t>
    <rPh sb="0" eb="3">
      <t>キミツシ</t>
    </rPh>
    <rPh sb="3" eb="5">
      <t>モクシ</t>
    </rPh>
    <phoneticPr fontId="2"/>
  </si>
  <si>
    <t>57</t>
    <phoneticPr fontId="2"/>
  </si>
  <si>
    <t>1757</t>
    <phoneticPr fontId="2"/>
  </si>
  <si>
    <t>0064</t>
    <phoneticPr fontId="2"/>
  </si>
  <si>
    <t>木更津市中里2－7－12</t>
    <rPh sb="0" eb="4">
      <t>キサラヅシ</t>
    </rPh>
    <rPh sb="4" eb="6">
      <t>ナカサト</t>
    </rPh>
    <phoneticPr fontId="2"/>
  </si>
  <si>
    <t>0438</t>
    <phoneticPr fontId="2"/>
  </si>
  <si>
    <t>23</t>
    <phoneticPr fontId="2"/>
  </si>
  <si>
    <t>8144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</si>
  <si>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</si>
  <si>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</si>
  <si>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オオクボ</t>
    <phoneticPr fontId="2"/>
  </si>
  <si>
    <t>キョウイチ</t>
    <phoneticPr fontId="2"/>
  </si>
  <si>
    <t>碓井</t>
    <rPh sb="0" eb="2">
      <t>ウスイ</t>
    </rPh>
    <phoneticPr fontId="2"/>
  </si>
  <si>
    <t>空</t>
    <rPh sb="0" eb="1">
      <t>ソラ</t>
    </rPh>
    <phoneticPr fontId="2"/>
  </si>
  <si>
    <t>ウスイ</t>
    <phoneticPr fontId="2"/>
  </si>
  <si>
    <t>ソラ</t>
    <phoneticPr fontId="2"/>
  </si>
  <si>
    <t>イシムラ</t>
    <phoneticPr fontId="2"/>
  </si>
  <si>
    <t>石村</t>
    <rPh sb="0" eb="2">
      <t>イシムラ</t>
    </rPh>
    <phoneticPr fontId="2"/>
  </si>
  <si>
    <t>リク</t>
    <phoneticPr fontId="2"/>
  </si>
  <si>
    <t>陸</t>
    <rPh sb="0" eb="1">
      <t>リク</t>
    </rPh>
    <phoneticPr fontId="2"/>
  </si>
  <si>
    <t>スズキ</t>
    <phoneticPr fontId="2"/>
  </si>
  <si>
    <t>鈴木</t>
    <rPh sb="0" eb="2">
      <t>スズキ</t>
    </rPh>
    <phoneticPr fontId="2"/>
  </si>
  <si>
    <t>ユノ</t>
    <phoneticPr fontId="2"/>
  </si>
  <si>
    <t>唯乃</t>
    <rPh sb="0" eb="1">
      <t>ユイ</t>
    </rPh>
    <rPh sb="1" eb="2">
      <t>ノ</t>
    </rPh>
    <phoneticPr fontId="2"/>
  </si>
  <si>
    <t>マツシタ</t>
    <phoneticPr fontId="2"/>
  </si>
  <si>
    <t>松下</t>
    <rPh sb="0" eb="2">
      <t>マツシタ</t>
    </rPh>
    <phoneticPr fontId="2"/>
  </si>
  <si>
    <t>エナ</t>
    <phoneticPr fontId="2"/>
  </si>
  <si>
    <t>瑛南</t>
    <rPh sb="0" eb="1">
      <t>エイ</t>
    </rPh>
    <rPh sb="1" eb="2">
      <t>ミナミ</t>
    </rPh>
    <phoneticPr fontId="2"/>
  </si>
  <si>
    <t>サトウ</t>
    <phoneticPr fontId="2"/>
  </si>
  <si>
    <t>佐藤</t>
    <rPh sb="0" eb="2">
      <t>サトウ</t>
    </rPh>
    <phoneticPr fontId="2"/>
  </si>
  <si>
    <t>ミソラ</t>
    <phoneticPr fontId="2"/>
  </si>
  <si>
    <t>実昊</t>
    <rPh sb="0" eb="1">
      <t>ミノ</t>
    </rPh>
    <rPh sb="1" eb="2">
      <t>ソラ</t>
    </rPh>
    <phoneticPr fontId="2"/>
  </si>
  <si>
    <t>クロサワ</t>
    <phoneticPr fontId="2"/>
  </si>
  <si>
    <t>黒澤</t>
    <rPh sb="0" eb="2">
      <t>クロサワ</t>
    </rPh>
    <phoneticPr fontId="2"/>
  </si>
  <si>
    <t>アコ</t>
    <phoneticPr fontId="2"/>
  </si>
  <si>
    <t>杏心</t>
    <rPh sb="0" eb="1">
      <t>アン</t>
    </rPh>
    <rPh sb="1" eb="2">
      <t>ココロ</t>
    </rPh>
    <phoneticPr fontId="2"/>
  </si>
  <si>
    <t>ワタナベ</t>
    <phoneticPr fontId="2"/>
  </si>
  <si>
    <t>渡邉</t>
    <rPh sb="0" eb="2">
      <t>ワタナベ</t>
    </rPh>
    <phoneticPr fontId="2"/>
  </si>
  <si>
    <t>ツキコ</t>
    <phoneticPr fontId="2"/>
  </si>
  <si>
    <t>月子</t>
    <rPh sb="0" eb="2">
      <t>ツキコ</t>
    </rPh>
    <phoneticPr fontId="2"/>
  </si>
  <si>
    <t>渡邉</t>
    <phoneticPr fontId="2"/>
  </si>
  <si>
    <t>ホシノ</t>
    <phoneticPr fontId="2"/>
  </si>
  <si>
    <t>星野</t>
    <rPh sb="0" eb="1">
      <t>ホシ</t>
    </rPh>
    <rPh sb="1" eb="2">
      <t>ノ</t>
    </rPh>
    <phoneticPr fontId="2"/>
  </si>
  <si>
    <t>ユイト</t>
    <phoneticPr fontId="2"/>
  </si>
  <si>
    <t>結仁</t>
    <rPh sb="0" eb="1">
      <t>ユイ</t>
    </rPh>
    <rPh sb="1" eb="2">
      <t>ジン</t>
    </rPh>
    <phoneticPr fontId="2"/>
  </si>
  <si>
    <t>ヤマグチ</t>
    <phoneticPr fontId="2"/>
  </si>
  <si>
    <t>山口</t>
    <rPh sb="0" eb="2">
      <t>ヤマグチ</t>
    </rPh>
    <phoneticPr fontId="2"/>
  </si>
  <si>
    <t>ハナ</t>
    <phoneticPr fontId="2"/>
  </si>
  <si>
    <t>華</t>
    <rPh sb="0" eb="1">
      <t>ハナ</t>
    </rPh>
    <phoneticPr fontId="2"/>
  </si>
  <si>
    <t>イトウ</t>
    <phoneticPr fontId="2"/>
  </si>
  <si>
    <t>伊藤</t>
    <rPh sb="0" eb="2">
      <t>イトウ</t>
    </rPh>
    <phoneticPr fontId="2"/>
  </si>
  <si>
    <t>ナツキ</t>
    <phoneticPr fontId="2"/>
  </si>
  <si>
    <t>なつき</t>
    <phoneticPr fontId="2"/>
  </si>
  <si>
    <t>ヨシダ</t>
    <phoneticPr fontId="2"/>
  </si>
  <si>
    <t>吉田</t>
    <rPh sb="0" eb="2">
      <t>ヨシダ</t>
    </rPh>
    <phoneticPr fontId="2"/>
  </si>
  <si>
    <t>ユメ</t>
    <phoneticPr fontId="2"/>
  </si>
  <si>
    <t>結芽</t>
    <rPh sb="0" eb="1">
      <t>ユイ</t>
    </rPh>
    <rPh sb="1" eb="2">
      <t>メ</t>
    </rPh>
    <phoneticPr fontId="2"/>
  </si>
  <si>
    <t>ミサキ</t>
    <phoneticPr fontId="2"/>
  </si>
  <si>
    <t>みさき</t>
    <phoneticPr fontId="2"/>
  </si>
  <si>
    <t>アサコ</t>
    <phoneticPr fontId="2"/>
  </si>
  <si>
    <t>亜沙子</t>
    <phoneticPr fontId="2"/>
  </si>
  <si>
    <t>南子安小学校</t>
    <rPh sb="0" eb="3">
      <t>ミナミコヤス</t>
    </rPh>
    <rPh sb="3" eb="6">
      <t>ショウガッコウ</t>
    </rPh>
    <phoneticPr fontId="2"/>
  </si>
  <si>
    <t>請西小学校</t>
    <rPh sb="0" eb="2">
      <t>ジョウザイ</t>
    </rPh>
    <rPh sb="2" eb="5">
      <t>ショウガッコウ</t>
    </rPh>
    <phoneticPr fontId="2"/>
  </si>
  <si>
    <t>青堀小学校</t>
    <rPh sb="0" eb="5">
      <t>アオホリショウガッコウ</t>
    </rPh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</si>
  <si>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</si>
  <si>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貞元小学校</t>
    <rPh sb="0" eb="2">
      <t>サダモト</t>
    </rPh>
    <rPh sb="2" eb="5">
      <t>ショウガッコウ</t>
    </rPh>
    <phoneticPr fontId="2"/>
  </si>
  <si>
    <t>周南小学校</t>
    <rPh sb="0" eb="2">
      <t>シュウミナミ</t>
    </rPh>
    <rPh sb="2" eb="5">
      <t>ショウガッコウ</t>
    </rPh>
    <phoneticPr fontId="2"/>
  </si>
  <si>
    <t>畑沢小学校</t>
    <rPh sb="0" eb="2">
      <t>ハタサワ</t>
    </rPh>
    <rPh sb="2" eb="5">
      <t>ショウガッコウ</t>
    </rPh>
    <phoneticPr fontId="2"/>
  </si>
  <si>
    <t>①</t>
    <phoneticPr fontId="2"/>
  </si>
  <si>
    <t>「日本一パスの上手いチーム」になれるように頑張っている。</t>
    <rPh sb="1" eb="4">
      <t>ニホンイチ</t>
    </rPh>
    <rPh sb="7" eb="9">
      <t>ウマ</t>
    </rPh>
    <rPh sb="21" eb="23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</si>
</sst>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B12" zoomScaleNormal="100" workbookViewId="0">
      <selection activeCell="A4" sqref="A4:B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1" t="s">
        <v>115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222"/>
      <c r="AB1" s="222"/>
      <c r="AC1" s="222"/>
      <c r="AD1" s="222"/>
      <c r="AE1" s="222"/>
      <c r="AF1" s="222"/>
      <c r="AG1" s="222"/>
      <c r="AH1" s="222"/>
      <c r="AI1" s="222"/>
      <c r="AJ1" s="222"/>
      <c r="AK1" s="222"/>
      <c r="AL1" s="222"/>
      <c r="AM1" s="222"/>
      <c r="AN1" s="222"/>
      <c r="AO1" s="222"/>
      <c r="AP1" s="222"/>
      <c r="AQ1" s="222"/>
      <c r="AR1" s="222"/>
      <c r="AS1" s="222"/>
    </row>
    <row r="2" spans="1:51" ht="14.45" customHeight="1">
      <c r="A2" s="122" t="s">
        <v>121</v>
      </c>
      <c r="B2" s="123"/>
      <c r="C2" s="124" t="s">
        <v>133</v>
      </c>
      <c r="D2" s="125"/>
      <c r="E2" s="125"/>
      <c r="F2" s="125"/>
      <c r="G2" s="125"/>
      <c r="H2" s="125"/>
      <c r="I2" s="126"/>
      <c r="J2" s="96" t="s">
        <v>119</v>
      </c>
      <c r="K2" s="226"/>
      <c r="L2" s="226"/>
      <c r="M2" s="226"/>
      <c r="N2" s="226"/>
      <c r="O2" s="227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23" t="s">
        <v>93</v>
      </c>
      <c r="K3" s="224"/>
      <c r="L3" s="224"/>
      <c r="M3" s="224"/>
      <c r="N3" s="224"/>
      <c r="O3" s="225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8" t="s">
        <v>118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5" t="s">
        <v>123</v>
      </c>
      <c r="B4" s="236"/>
      <c r="C4" s="228">
        <v>433305672</v>
      </c>
      <c r="D4" s="229"/>
      <c r="E4" s="229"/>
      <c r="F4" s="229"/>
      <c r="G4" s="229"/>
      <c r="H4" s="229"/>
      <c r="I4" s="230"/>
      <c r="J4" s="239" t="s">
        <v>117</v>
      </c>
      <c r="K4" s="240"/>
      <c r="L4" s="240"/>
      <c r="M4" s="240"/>
      <c r="N4" s="240"/>
      <c r="O4" s="241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5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7" t="s">
        <v>116</v>
      </c>
      <c r="B5" s="238"/>
      <c r="C5" s="231">
        <v>435475602</v>
      </c>
      <c r="D5" s="232"/>
      <c r="E5" s="232"/>
      <c r="F5" s="232"/>
      <c r="G5" s="232"/>
      <c r="H5" s="232"/>
      <c r="I5" s="233"/>
      <c r="J5" s="204">
        <v>36002</v>
      </c>
      <c r="K5" s="204"/>
      <c r="L5" s="204"/>
      <c r="M5" s="204"/>
      <c r="N5" s="204"/>
      <c r="O5" s="204"/>
      <c r="P5" s="174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5" t="s">
        <v>136</v>
      </c>
      <c r="AF5" s="174"/>
      <c r="AG5" s="174"/>
      <c r="AH5" s="174"/>
      <c r="AI5" s="174"/>
      <c r="AJ5" s="174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7"/>
      <c r="C6" s="151" t="s">
        <v>107</v>
      </c>
      <c r="D6" s="152"/>
      <c r="E6" s="153" t="s">
        <v>108</v>
      </c>
      <c r="F6" s="154"/>
      <c r="G6" s="205" t="s">
        <v>81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55" t="s">
        <v>95</v>
      </c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7" t="s">
        <v>96</v>
      </c>
      <c r="AL6" s="157"/>
      <c r="AM6" s="157"/>
      <c r="AN6" s="157"/>
      <c r="AO6" s="157"/>
      <c r="AP6" s="157"/>
      <c r="AQ6" s="157"/>
      <c r="AR6" s="157"/>
      <c r="AS6" s="157"/>
      <c r="AT6" s="34" t="s">
        <v>124</v>
      </c>
    </row>
    <row r="7" spans="1:51" ht="13.5" customHeight="1">
      <c r="A7" s="74"/>
      <c r="B7" s="147"/>
      <c r="C7" s="114" t="s">
        <v>137</v>
      </c>
      <c r="D7" s="115"/>
      <c r="E7" s="116" t="s">
        <v>139</v>
      </c>
      <c r="F7" s="117"/>
      <c r="G7" s="206">
        <v>505675562</v>
      </c>
      <c r="H7" s="206"/>
      <c r="I7" s="206"/>
      <c r="J7" s="206">
        <v>21050</v>
      </c>
      <c r="K7" s="206"/>
      <c r="L7" s="206"/>
      <c r="M7" s="206">
        <v>200776</v>
      </c>
      <c r="N7" s="206"/>
      <c r="O7" s="206"/>
      <c r="P7" s="179" t="s">
        <v>7</v>
      </c>
      <c r="Q7" s="180"/>
      <c r="R7" s="149" t="s">
        <v>149</v>
      </c>
      <c r="S7" s="150"/>
      <c r="T7" s="150"/>
      <c r="U7" s="150"/>
      <c r="V7" s="27" t="s">
        <v>8</v>
      </c>
      <c r="W7" s="138" t="s">
        <v>150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9</v>
      </c>
      <c r="AL7" s="59" t="s">
        <v>152</v>
      </c>
      <c r="AM7" s="60"/>
      <c r="AN7" s="60"/>
      <c r="AO7" s="60"/>
      <c r="AP7" s="60"/>
      <c r="AQ7" s="60"/>
      <c r="AR7" s="60"/>
      <c r="AS7" s="36" t="s">
        <v>10</v>
      </c>
      <c r="AT7" s="53">
        <v>51</v>
      </c>
    </row>
    <row r="8" spans="1:51" ht="18" customHeight="1">
      <c r="A8" s="74"/>
      <c r="B8" s="147"/>
      <c r="C8" s="118" t="s">
        <v>138</v>
      </c>
      <c r="D8" s="119"/>
      <c r="E8" s="120" t="s">
        <v>140</v>
      </c>
      <c r="F8" s="121"/>
      <c r="G8" s="206"/>
      <c r="H8" s="206"/>
      <c r="I8" s="206"/>
      <c r="J8" s="206"/>
      <c r="K8" s="206"/>
      <c r="L8" s="206"/>
      <c r="M8" s="206"/>
      <c r="N8" s="206"/>
      <c r="O8" s="206"/>
      <c r="P8" s="141" t="s">
        <v>151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1" t="s">
        <v>153</v>
      </c>
      <c r="AL8" s="62"/>
      <c r="AM8" s="62"/>
      <c r="AN8" s="62"/>
      <c r="AO8" s="37" t="s">
        <v>11</v>
      </c>
      <c r="AP8" s="63" t="s">
        <v>154</v>
      </c>
      <c r="AQ8" s="62"/>
      <c r="AR8" s="62"/>
      <c r="AS8" s="64"/>
      <c r="AT8" s="53"/>
    </row>
    <row r="9" spans="1:51" ht="14.45" customHeight="1">
      <c r="A9" s="74" t="s">
        <v>82</v>
      </c>
      <c r="B9" s="147"/>
      <c r="C9" s="114" t="s">
        <v>141</v>
      </c>
      <c r="D9" s="115"/>
      <c r="E9" s="116" t="s">
        <v>143</v>
      </c>
      <c r="F9" s="117"/>
      <c r="G9" s="206">
        <v>505676291</v>
      </c>
      <c r="H9" s="206"/>
      <c r="I9" s="206"/>
      <c r="J9" s="206">
        <v>21051</v>
      </c>
      <c r="K9" s="206"/>
      <c r="L9" s="206"/>
      <c r="M9" s="206"/>
      <c r="N9" s="206"/>
      <c r="O9" s="206"/>
      <c r="P9" s="179" t="s">
        <v>7</v>
      </c>
      <c r="Q9" s="180"/>
      <c r="R9" s="149" t="s">
        <v>149</v>
      </c>
      <c r="S9" s="150"/>
      <c r="T9" s="150"/>
      <c r="U9" s="150"/>
      <c r="V9" s="27" t="s">
        <v>8</v>
      </c>
      <c r="W9" s="138" t="s">
        <v>156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5" t="s">
        <v>125</v>
      </c>
      <c r="AL9" s="59" t="s">
        <v>152</v>
      </c>
      <c r="AM9" s="60"/>
      <c r="AN9" s="60"/>
      <c r="AO9" s="60"/>
      <c r="AP9" s="60"/>
      <c r="AQ9" s="60"/>
      <c r="AR9" s="60"/>
      <c r="AS9" s="36" t="s">
        <v>126</v>
      </c>
      <c r="AT9" s="54">
        <v>52</v>
      </c>
    </row>
    <row r="10" spans="1:51" ht="18" customHeight="1">
      <c r="A10" s="74"/>
      <c r="B10" s="147"/>
      <c r="C10" s="118" t="s">
        <v>142</v>
      </c>
      <c r="D10" s="119"/>
      <c r="E10" s="120" t="s">
        <v>144</v>
      </c>
      <c r="F10" s="121"/>
      <c r="G10" s="206"/>
      <c r="H10" s="206"/>
      <c r="I10" s="206"/>
      <c r="J10" s="206"/>
      <c r="K10" s="206"/>
      <c r="L10" s="206"/>
      <c r="M10" s="206"/>
      <c r="N10" s="206"/>
      <c r="O10" s="206"/>
      <c r="P10" s="141" t="s">
        <v>157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1" t="s">
        <v>158</v>
      </c>
      <c r="AL10" s="62"/>
      <c r="AM10" s="62"/>
      <c r="AN10" s="62"/>
      <c r="AO10" s="37" t="s">
        <v>127</v>
      </c>
      <c r="AP10" s="63" t="s">
        <v>159</v>
      </c>
      <c r="AQ10" s="62"/>
      <c r="AR10" s="62"/>
      <c r="AS10" s="64"/>
      <c r="AT10" s="54"/>
    </row>
    <row r="11" spans="1:51" ht="14.45" customHeight="1">
      <c r="A11" s="74" t="s">
        <v>83</v>
      </c>
      <c r="B11" s="147"/>
      <c r="C11" s="114" t="s">
        <v>145</v>
      </c>
      <c r="D11" s="115"/>
      <c r="E11" s="116" t="s">
        <v>146</v>
      </c>
      <c r="F11" s="117"/>
      <c r="G11" s="206">
        <v>521997681</v>
      </c>
      <c r="H11" s="206"/>
      <c r="I11" s="206"/>
      <c r="J11" s="206"/>
      <c r="K11" s="206"/>
      <c r="L11" s="206"/>
      <c r="M11" s="206"/>
      <c r="N11" s="206"/>
      <c r="O11" s="206"/>
      <c r="P11" s="179" t="s">
        <v>7</v>
      </c>
      <c r="Q11" s="180"/>
      <c r="R11" s="149" t="s">
        <v>155</v>
      </c>
      <c r="S11" s="150"/>
      <c r="T11" s="150"/>
      <c r="U11" s="150"/>
      <c r="V11" s="27" t="s">
        <v>8</v>
      </c>
      <c r="W11" s="138" t="s">
        <v>160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5" t="s">
        <v>125</v>
      </c>
      <c r="AL11" s="59" t="s">
        <v>162</v>
      </c>
      <c r="AM11" s="60"/>
      <c r="AN11" s="60"/>
      <c r="AO11" s="60"/>
      <c r="AP11" s="60"/>
      <c r="AQ11" s="60"/>
      <c r="AR11" s="60"/>
      <c r="AS11" s="36" t="s">
        <v>126</v>
      </c>
      <c r="AT11" s="54">
        <v>50</v>
      </c>
    </row>
    <row r="12" spans="1:51" ht="18" customHeight="1">
      <c r="A12" s="74"/>
      <c r="B12" s="147"/>
      <c r="C12" s="118" t="s">
        <v>147</v>
      </c>
      <c r="D12" s="119"/>
      <c r="E12" s="120" t="s">
        <v>148</v>
      </c>
      <c r="F12" s="121"/>
      <c r="G12" s="206"/>
      <c r="H12" s="206"/>
      <c r="I12" s="206"/>
      <c r="J12" s="206"/>
      <c r="K12" s="206"/>
      <c r="L12" s="206"/>
      <c r="M12" s="206"/>
      <c r="N12" s="206"/>
      <c r="O12" s="206"/>
      <c r="P12" s="141" t="s">
        <v>161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61" t="s">
        <v>163</v>
      </c>
      <c r="AL12" s="62"/>
      <c r="AM12" s="62"/>
      <c r="AN12" s="62"/>
      <c r="AO12" s="37" t="s">
        <v>127</v>
      </c>
      <c r="AP12" s="63" t="s">
        <v>164</v>
      </c>
      <c r="AQ12" s="62"/>
      <c r="AR12" s="62"/>
      <c r="AS12" s="64"/>
      <c r="AT12" s="54"/>
    </row>
    <row r="13" spans="1:51" ht="15" customHeight="1">
      <c r="A13" s="74" t="s">
        <v>84</v>
      </c>
      <c r="B13" s="147"/>
      <c r="C13" s="114" t="s">
        <v>167</v>
      </c>
      <c r="D13" s="115"/>
      <c r="E13" s="116" t="s">
        <v>168</v>
      </c>
      <c r="F13" s="117"/>
      <c r="G13" s="209"/>
      <c r="H13" s="209"/>
      <c r="I13" s="209"/>
      <c r="J13" s="209"/>
      <c r="K13" s="209"/>
      <c r="L13" s="209"/>
      <c r="M13" s="209"/>
      <c r="N13" s="209"/>
      <c r="O13" s="209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55"/>
    </row>
    <row r="14" spans="1:51" ht="18" customHeight="1">
      <c r="A14" s="74"/>
      <c r="B14" s="147"/>
      <c r="C14" s="118" t="s">
        <v>165</v>
      </c>
      <c r="D14" s="119"/>
      <c r="E14" s="120" t="s">
        <v>166</v>
      </c>
      <c r="F14" s="121"/>
      <c r="G14" s="209"/>
      <c r="H14" s="209"/>
      <c r="I14" s="209"/>
      <c r="J14" s="209"/>
      <c r="K14" s="209"/>
      <c r="L14" s="209"/>
      <c r="M14" s="209"/>
      <c r="N14" s="209"/>
      <c r="O14" s="209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55"/>
    </row>
    <row r="15" spans="1:51" ht="15" customHeight="1">
      <c r="A15" s="210" t="s">
        <v>98</v>
      </c>
      <c r="B15" s="147"/>
      <c r="C15" s="114" t="s">
        <v>137</v>
      </c>
      <c r="D15" s="115"/>
      <c r="E15" s="116" t="s">
        <v>139</v>
      </c>
      <c r="F15" s="117"/>
      <c r="G15" s="209"/>
      <c r="H15" s="209"/>
      <c r="I15" s="209"/>
      <c r="J15" s="209"/>
      <c r="K15" s="209"/>
      <c r="L15" s="209"/>
      <c r="M15" s="209"/>
      <c r="N15" s="209"/>
      <c r="O15" s="209"/>
      <c r="P15" s="179" t="s">
        <v>7</v>
      </c>
      <c r="Q15" s="180"/>
      <c r="R15" s="149" t="s">
        <v>149</v>
      </c>
      <c r="S15" s="150"/>
      <c r="T15" s="150"/>
      <c r="U15" s="150"/>
      <c r="V15" s="27" t="s">
        <v>8</v>
      </c>
      <c r="W15" s="138" t="s">
        <v>150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5" t="s">
        <v>125</v>
      </c>
      <c r="AL15" s="59" t="s">
        <v>152</v>
      </c>
      <c r="AM15" s="60"/>
      <c r="AN15" s="60"/>
      <c r="AO15" s="60"/>
      <c r="AP15" s="60"/>
      <c r="AQ15" s="60"/>
      <c r="AR15" s="60"/>
      <c r="AS15" s="36" t="s">
        <v>126</v>
      </c>
      <c r="AT15" s="54">
        <v>51</v>
      </c>
    </row>
    <row r="16" spans="1:51" ht="18" customHeight="1">
      <c r="A16" s="74"/>
      <c r="B16" s="147"/>
      <c r="C16" s="118" t="s">
        <v>138</v>
      </c>
      <c r="D16" s="119"/>
      <c r="E16" s="120" t="s">
        <v>140</v>
      </c>
      <c r="F16" s="121"/>
      <c r="G16" s="209"/>
      <c r="H16" s="209"/>
      <c r="I16" s="209"/>
      <c r="J16" s="209"/>
      <c r="K16" s="209"/>
      <c r="L16" s="209"/>
      <c r="M16" s="209"/>
      <c r="N16" s="209"/>
      <c r="O16" s="209"/>
      <c r="P16" s="141" t="s">
        <v>151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1" t="s">
        <v>153</v>
      </c>
      <c r="AL16" s="62"/>
      <c r="AM16" s="62"/>
      <c r="AN16" s="62"/>
      <c r="AO16" s="37" t="s">
        <v>127</v>
      </c>
      <c r="AP16" s="63" t="s">
        <v>154</v>
      </c>
      <c r="AQ16" s="62"/>
      <c r="AR16" s="62"/>
      <c r="AS16" s="64"/>
      <c r="AT16" s="54"/>
    </row>
    <row r="17" spans="1:46">
      <c r="A17" s="74" t="s">
        <v>0</v>
      </c>
      <c r="B17" s="147"/>
      <c r="C17" s="198" t="str">
        <f>IF(P16="","",P16)</f>
        <v>君津市東坂田1－1－6－606</v>
      </c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7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7"/>
      <c r="C19" s="198" t="str">
        <f>IF(AL15="","",AL15&amp;"-"&amp;AK16&amp;"-"&amp;AP16)</f>
        <v>0439-55-1665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7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7"/>
      <c r="C21" s="219">
        <v>80</v>
      </c>
      <c r="D21" s="211"/>
      <c r="E21" s="211">
        <v>3724</v>
      </c>
      <c r="F21" s="211"/>
      <c r="G21" s="211">
        <v>7221</v>
      </c>
      <c r="H21" s="211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9"/>
      <c r="B22" s="234"/>
      <c r="C22" s="220"/>
      <c r="D22" s="212"/>
      <c r="E22" s="212"/>
      <c r="F22" s="212"/>
      <c r="G22" s="212"/>
      <c r="H22" s="212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7" t="s">
        <v>130</v>
      </c>
      <c r="B23" s="145" t="s">
        <v>86</v>
      </c>
      <c r="C23" s="199" t="s">
        <v>105</v>
      </c>
      <c r="D23" s="200"/>
      <c r="E23" s="201" t="s">
        <v>106</v>
      </c>
      <c r="F23" s="202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8"/>
      <c r="B24" s="147"/>
      <c r="C24" s="187" t="s">
        <v>103</v>
      </c>
      <c r="D24" s="188"/>
      <c r="E24" s="189" t="s">
        <v>104</v>
      </c>
      <c r="F24" s="190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203" t="s">
        <v>225</v>
      </c>
      <c r="C25" s="114" t="s">
        <v>171</v>
      </c>
      <c r="D25" s="115"/>
      <c r="E25" s="116" t="s">
        <v>172</v>
      </c>
      <c r="F25" s="117"/>
      <c r="G25" s="101">
        <v>5</v>
      </c>
      <c r="H25" s="102"/>
      <c r="I25" s="105" t="s">
        <v>218</v>
      </c>
      <c r="J25" s="106"/>
      <c r="K25" s="106"/>
      <c r="L25" s="102"/>
      <c r="M25" s="101">
        <v>519652356</v>
      </c>
      <c r="N25" s="106"/>
      <c r="O25" s="102"/>
      <c r="P25" s="101">
        <v>150</v>
      </c>
      <c r="Q25" s="106"/>
      <c r="R25" s="106"/>
      <c r="S25" s="106"/>
      <c r="T25" s="108"/>
      <c r="U25" s="1"/>
      <c r="V25" s="1"/>
      <c r="W25" s="1"/>
      <c r="X25" s="1"/>
      <c r="Y25" s="213">
        <v>12</v>
      </c>
      <c r="Z25" s="214"/>
      <c r="AA25" s="214"/>
      <c r="AB25" s="214"/>
      <c r="AC25" s="214"/>
      <c r="AD25" s="214"/>
      <c r="AE25" s="214"/>
      <c r="AF25" s="214"/>
      <c r="AG25" s="2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169</v>
      </c>
      <c r="D26" s="119"/>
      <c r="E26" s="120" t="s">
        <v>170</v>
      </c>
      <c r="F26" s="121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16"/>
      <c r="Z26" s="217"/>
      <c r="AA26" s="217"/>
      <c r="AB26" s="217"/>
      <c r="AC26" s="217"/>
      <c r="AD26" s="217"/>
      <c r="AE26" s="217"/>
      <c r="AF26" s="217"/>
      <c r="AG26" s="2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173</v>
      </c>
      <c r="D27" s="115"/>
      <c r="E27" s="116" t="s">
        <v>175</v>
      </c>
      <c r="F27" s="117"/>
      <c r="G27" s="101">
        <v>5</v>
      </c>
      <c r="H27" s="102"/>
      <c r="I27" s="105" t="s">
        <v>218</v>
      </c>
      <c r="J27" s="106"/>
      <c r="K27" s="106"/>
      <c r="L27" s="102"/>
      <c r="M27" s="101">
        <v>520904444</v>
      </c>
      <c r="N27" s="106"/>
      <c r="O27" s="102"/>
      <c r="P27" s="101">
        <v>152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174</v>
      </c>
      <c r="D28" s="119"/>
      <c r="E28" s="120" t="s">
        <v>176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177</v>
      </c>
      <c r="D29" s="115"/>
      <c r="E29" s="116" t="s">
        <v>179</v>
      </c>
      <c r="F29" s="117"/>
      <c r="G29" s="101">
        <v>4</v>
      </c>
      <c r="H29" s="102"/>
      <c r="I29" s="105" t="s">
        <v>219</v>
      </c>
      <c r="J29" s="106"/>
      <c r="K29" s="106"/>
      <c r="L29" s="102"/>
      <c r="M29" s="101">
        <v>522907962</v>
      </c>
      <c r="N29" s="106"/>
      <c r="O29" s="102"/>
      <c r="P29" s="101">
        <v>165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178</v>
      </c>
      <c r="D30" s="119"/>
      <c r="E30" s="120" t="s">
        <v>180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181</v>
      </c>
      <c r="D31" s="115"/>
      <c r="E31" s="116" t="s">
        <v>183</v>
      </c>
      <c r="F31" s="117"/>
      <c r="G31" s="101">
        <v>4</v>
      </c>
      <c r="H31" s="102"/>
      <c r="I31" s="105" t="s">
        <v>220</v>
      </c>
      <c r="J31" s="106"/>
      <c r="K31" s="106"/>
      <c r="L31" s="102"/>
      <c r="M31" s="101">
        <v>522669181</v>
      </c>
      <c r="N31" s="106"/>
      <c r="O31" s="102"/>
      <c r="P31" s="101">
        <v>145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182</v>
      </c>
      <c r="D32" s="119"/>
      <c r="E32" s="120" t="s">
        <v>184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185</v>
      </c>
      <c r="D33" s="115"/>
      <c r="E33" s="116" t="s">
        <v>187</v>
      </c>
      <c r="F33" s="117"/>
      <c r="G33" s="101">
        <v>4</v>
      </c>
      <c r="H33" s="102"/>
      <c r="I33" s="105" t="s">
        <v>221</v>
      </c>
      <c r="J33" s="106"/>
      <c r="K33" s="106"/>
      <c r="L33" s="102"/>
      <c r="M33" s="101">
        <v>519652363</v>
      </c>
      <c r="N33" s="106"/>
      <c r="O33" s="102"/>
      <c r="P33" s="101">
        <v>138</v>
      </c>
      <c r="Q33" s="106"/>
      <c r="R33" s="106"/>
      <c r="S33" s="106"/>
      <c r="T33" s="108"/>
      <c r="U33" s="1"/>
      <c r="V33" s="1"/>
      <c r="W33" s="1"/>
      <c r="X33" s="1"/>
      <c r="Y33" s="134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186</v>
      </c>
      <c r="D34" s="119"/>
      <c r="E34" s="120" t="s">
        <v>188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189</v>
      </c>
      <c r="D35" s="115"/>
      <c r="E35" s="116" t="s">
        <v>191</v>
      </c>
      <c r="F35" s="117"/>
      <c r="G35" s="101">
        <v>4</v>
      </c>
      <c r="H35" s="102"/>
      <c r="I35" s="105" t="s">
        <v>223</v>
      </c>
      <c r="J35" s="106"/>
      <c r="K35" s="106"/>
      <c r="L35" s="102"/>
      <c r="M35" s="101">
        <v>521718132</v>
      </c>
      <c r="N35" s="106"/>
      <c r="O35" s="102"/>
      <c r="P35" s="101">
        <v>140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190</v>
      </c>
      <c r="D36" s="119"/>
      <c r="E36" s="120" t="s">
        <v>192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193</v>
      </c>
      <c r="D37" s="115"/>
      <c r="E37" s="116" t="s">
        <v>195</v>
      </c>
      <c r="F37" s="117"/>
      <c r="G37" s="101">
        <v>4</v>
      </c>
      <c r="H37" s="102"/>
      <c r="I37" s="105" t="s">
        <v>222</v>
      </c>
      <c r="J37" s="106"/>
      <c r="K37" s="106"/>
      <c r="L37" s="102"/>
      <c r="M37" s="101">
        <v>522669174</v>
      </c>
      <c r="N37" s="106"/>
      <c r="O37" s="102"/>
      <c r="P37" s="101">
        <v>135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197</v>
      </c>
      <c r="D38" s="119"/>
      <c r="E38" s="120" t="s">
        <v>196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198</v>
      </c>
      <c r="D39" s="115"/>
      <c r="E39" s="116" t="s">
        <v>200</v>
      </c>
      <c r="F39" s="117"/>
      <c r="G39" s="101">
        <v>4</v>
      </c>
      <c r="H39" s="102"/>
      <c r="I39" s="105" t="s">
        <v>223</v>
      </c>
      <c r="J39" s="106"/>
      <c r="K39" s="106"/>
      <c r="L39" s="102"/>
      <c r="M39" s="101">
        <v>521718156</v>
      </c>
      <c r="N39" s="106"/>
      <c r="O39" s="102"/>
      <c r="P39" s="101">
        <v>138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199</v>
      </c>
      <c r="D40" s="119"/>
      <c r="E40" s="120" t="s">
        <v>201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202</v>
      </c>
      <c r="D41" s="115"/>
      <c r="E41" s="116" t="s">
        <v>204</v>
      </c>
      <c r="F41" s="117"/>
      <c r="G41" s="101">
        <v>3</v>
      </c>
      <c r="H41" s="102"/>
      <c r="I41" s="105" t="s">
        <v>224</v>
      </c>
      <c r="J41" s="106"/>
      <c r="K41" s="106"/>
      <c r="L41" s="102"/>
      <c r="M41" s="101">
        <v>521903224</v>
      </c>
      <c r="N41" s="106"/>
      <c r="O41" s="102"/>
      <c r="P41" s="101">
        <v>140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203</v>
      </c>
      <c r="D42" s="119"/>
      <c r="E42" s="120" t="s">
        <v>205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206</v>
      </c>
      <c r="D43" s="115"/>
      <c r="E43" s="116" t="s">
        <v>208</v>
      </c>
      <c r="F43" s="117"/>
      <c r="G43" s="101">
        <v>3</v>
      </c>
      <c r="H43" s="102"/>
      <c r="I43" s="105" t="s">
        <v>221</v>
      </c>
      <c r="J43" s="106"/>
      <c r="K43" s="106"/>
      <c r="L43" s="102"/>
      <c r="M43" s="101">
        <v>522547403</v>
      </c>
      <c r="N43" s="106"/>
      <c r="O43" s="102"/>
      <c r="P43" s="101">
        <v>138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207</v>
      </c>
      <c r="D44" s="119"/>
      <c r="E44" s="120" t="s">
        <v>209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210</v>
      </c>
      <c r="D45" s="115"/>
      <c r="E45" s="116" t="s">
        <v>212</v>
      </c>
      <c r="F45" s="117"/>
      <c r="G45" s="101">
        <v>2</v>
      </c>
      <c r="H45" s="102"/>
      <c r="I45" s="105" t="s">
        <v>219</v>
      </c>
      <c r="J45" s="106"/>
      <c r="K45" s="106"/>
      <c r="L45" s="102"/>
      <c r="M45" s="101">
        <v>521503127</v>
      </c>
      <c r="N45" s="106"/>
      <c r="O45" s="102"/>
      <c r="P45" s="101">
        <v>130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211</v>
      </c>
      <c r="D46" s="119"/>
      <c r="E46" s="120" t="s">
        <v>213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206</v>
      </c>
      <c r="D47" s="115"/>
      <c r="E47" s="116" t="s">
        <v>214</v>
      </c>
      <c r="F47" s="117"/>
      <c r="G47" s="101">
        <v>1</v>
      </c>
      <c r="H47" s="102"/>
      <c r="I47" s="105" t="s">
        <v>221</v>
      </c>
      <c r="J47" s="106"/>
      <c r="K47" s="106"/>
      <c r="L47" s="102"/>
      <c r="M47" s="101">
        <v>522547410</v>
      </c>
      <c r="N47" s="106"/>
      <c r="O47" s="102"/>
      <c r="P47" s="101">
        <v>128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 t="s">
        <v>207</v>
      </c>
      <c r="D48" s="195"/>
      <c r="E48" s="196" t="s">
        <v>215</v>
      </c>
      <c r="F48" s="197"/>
      <c r="G48" s="178"/>
      <c r="H48" s="191"/>
      <c r="I48" s="178"/>
      <c r="J48" s="136"/>
      <c r="K48" s="136"/>
      <c r="L48" s="191"/>
      <c r="M48" s="178"/>
      <c r="N48" s="136"/>
      <c r="O48" s="191"/>
      <c r="P48" s="178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>
        <v>13</v>
      </c>
      <c r="C49" s="77" t="s">
        <v>193</v>
      </c>
      <c r="D49" s="78"/>
      <c r="E49" s="79" t="s">
        <v>216</v>
      </c>
      <c r="F49" s="80"/>
      <c r="G49" s="65">
        <v>1</v>
      </c>
      <c r="H49" s="67"/>
      <c r="I49" s="95" t="s">
        <v>222</v>
      </c>
      <c r="J49" s="66"/>
      <c r="K49" s="66"/>
      <c r="L49" s="67"/>
      <c r="M49" s="65">
        <v>522733387</v>
      </c>
      <c r="N49" s="66"/>
      <c r="O49" s="67"/>
      <c r="P49" s="65">
        <v>128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194</v>
      </c>
      <c r="D50" s="82"/>
      <c r="E50" s="83" t="s">
        <v>217</v>
      </c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91"/>
      <c r="D51" s="78"/>
      <c r="E51" s="78"/>
      <c r="F51" s="80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2"/>
      <c r="D52" s="93"/>
      <c r="E52" s="93"/>
      <c r="F52" s="94"/>
      <c r="G52" s="85"/>
      <c r="H52" s="86"/>
      <c r="I52" s="85"/>
      <c r="J52" s="87"/>
      <c r="K52" s="87"/>
      <c r="L52" s="86"/>
      <c r="M52" s="85"/>
      <c r="N52" s="87"/>
      <c r="O52" s="86"/>
      <c r="P52" s="85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226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6">
        <f>LEN(A55)</f>
        <v>28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2" t="s">
        <v>12</v>
      </c>
      <c r="B1" s="24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2"/>
      <c r="B2" s="24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3" t="s">
        <v>19</v>
      </c>
      <c r="B4" s="244"/>
      <c r="C4" s="244"/>
      <c r="D4" s="244"/>
      <c r="E4" s="244"/>
      <c r="F4" s="244"/>
      <c r="G4" s="245"/>
      <c r="H4" s="5" t="s">
        <v>20</v>
      </c>
      <c r="I4" s="5" t="s">
        <v>21</v>
      </c>
      <c r="J4" s="246" t="s">
        <v>70</v>
      </c>
      <c r="K4" s="244"/>
      <c r="L4" s="244"/>
      <c r="M4" s="244"/>
      <c r="N4" s="244"/>
      <c r="O4" s="244"/>
      <c r="P4" s="244"/>
      <c r="Q4" s="245"/>
    </row>
    <row r="5" spans="1:41" ht="72" customHeight="1" thickBot="1">
      <c r="A5" s="247"/>
      <c r="B5" s="248"/>
      <c r="C5" s="248"/>
      <c r="D5" s="248"/>
      <c r="E5" s="248"/>
      <c r="F5" s="248"/>
      <c r="G5" s="249"/>
      <c r="H5" s="9" t="str">
        <f>IF(入力!J3="","",入力!J3)</f>
        <v>男女混合</v>
      </c>
      <c r="I5" s="9">
        <f>入力!Y25</f>
        <v>12</v>
      </c>
      <c r="J5" s="250"/>
      <c r="K5" s="251"/>
      <c r="L5" s="251"/>
      <c r="M5" s="251"/>
      <c r="N5" s="251"/>
      <c r="O5" s="251"/>
      <c r="P5" s="251"/>
      <c r="Q5" s="25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36002</v>
      </c>
      <c r="B7" s="13" t="str">
        <f>IF(入力!C3="","",入力!C3)</f>
        <v>君津ジュニアバレーボールクラブ</v>
      </c>
      <c r="C7" s="13" t="str">
        <f>IF(入力!C2="","",入力!C2)</f>
        <v>キミツジュニアバレーボールクラブ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君津</v>
      </c>
      <c r="T7" s="13"/>
      <c r="U7" s="13">
        <f>IF(入力!C4="","",入力!C4)</f>
        <v>433305672</v>
      </c>
      <c r="V7" s="13">
        <f>IF(入力!C5="","",入力!C5)</f>
        <v>435475602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原田</v>
      </c>
      <c r="D16" s="13" t="str">
        <f>IF(入力!E8="","",入力!E8)</f>
        <v>賢悟</v>
      </c>
      <c r="E16" s="13" t="str">
        <f>IF(入力!C7="","",入力!C7)</f>
        <v>ハラダ</v>
      </c>
      <c r="F16" s="13" t="str">
        <f>IF(入力!E7="","",入力!E7)</f>
        <v>ケンゴ</v>
      </c>
      <c r="G16" s="13">
        <f>IF(入力!G7="","",入力!G7)</f>
        <v>505675562</v>
      </c>
      <c r="H16" s="13">
        <f>IF(入力!J7="","",入力!J7)</f>
        <v>21050</v>
      </c>
      <c r="I16" s="13">
        <f>IF(入力!M7="","",入力!M7)</f>
        <v>200776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1144</v>
      </c>
      <c r="T16" s="13" t="str">
        <f>IF(入力!P8="","",入力!P8)</f>
        <v>君津市東坂田1－1－6－606</v>
      </c>
      <c r="U16" s="13" t="str">
        <f>IF(入力!AL7="","",入力!AL7)</f>
        <v>0439</v>
      </c>
      <c r="V16" s="13" t="str">
        <f>IF(入力!AK8="","",入力!AK8)</f>
        <v>55</v>
      </c>
      <c r="W16" s="13" t="str">
        <f>IF(入力!AP8="","",入力!AP8)</f>
        <v>1665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武田</v>
      </c>
      <c r="D17" s="13" t="str">
        <f>IF(入力!E10="","",入力!E10)</f>
        <v>和彦</v>
      </c>
      <c r="E17" s="13" t="str">
        <f>IF(入力!C9="","",入力!C9)</f>
        <v>タケダ</v>
      </c>
      <c r="F17" s="13" t="str">
        <f>IF(入力!E9="","",入力!E9)</f>
        <v>カズヒコ</v>
      </c>
      <c r="G17" s="13">
        <f>IF(入力!G9="","",入力!G9)</f>
        <v>505676291</v>
      </c>
      <c r="H17" s="13">
        <f>IF(入力!J9="","",入力!J9)</f>
        <v>21051</v>
      </c>
      <c r="I17" s="13" t="str">
        <f>IF(入力!M9="","",入力!M9)</f>
        <v/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1162</v>
      </c>
      <c r="T17" s="13" t="str">
        <f>IF(入力!P10="","",入力!P10)</f>
        <v>君津市杢師2－15－22</v>
      </c>
      <c r="U17" s="13" t="str">
        <f>IF(入力!AL9="","",入力!AL9)</f>
        <v>0439</v>
      </c>
      <c r="V17" s="13" t="str">
        <f>IF(入力!AK10="","",入力!AK10)</f>
        <v>57</v>
      </c>
      <c r="W17" s="13" t="str">
        <f>IF(入力!AP10="","",入力!AP10)</f>
        <v>1757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金木</v>
      </c>
      <c r="D20" s="13" t="str">
        <f>IF(入力!E12="","",入力!E12)</f>
        <v>雅臣</v>
      </c>
      <c r="E20" s="13" t="str">
        <f>IF(入力!C11="","",入力!C11)</f>
        <v>カネキ</v>
      </c>
      <c r="F20" s="13" t="str">
        <f>IF(入力!E11="","",入力!E11)</f>
        <v>マサオミ</v>
      </c>
      <c r="G20" s="13">
        <f>IF(入力!G11="","",入力!G11)</f>
        <v>521997681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292</v>
      </c>
      <c r="S20" s="13" t="str">
        <f>IF(入力!W11="","",入力!W11)</f>
        <v>0064</v>
      </c>
      <c r="T20" s="13" t="str">
        <f>IF(入力!P12="","",入力!P12)</f>
        <v>木更津市中里2－7－12</v>
      </c>
      <c r="U20" s="13" t="str">
        <f>IF(入力!AL11="","",入力!AL11)</f>
        <v>0438</v>
      </c>
      <c r="V20" s="13" t="str">
        <f>IF(入力!AK12="","",入力!AK12)</f>
        <v>23</v>
      </c>
      <c r="W20" s="13" t="str">
        <f>IF(入力!AP12="","",入力!AP12)</f>
        <v>8144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原田</v>
      </c>
      <c r="D22" s="13" t="str">
        <f>IF(入力!E16="","",入力!E16)</f>
        <v>賢悟</v>
      </c>
      <c r="E22" s="13" t="str">
        <f>IF(入力!C15="","",入力!C15)</f>
        <v>ハラダ</v>
      </c>
      <c r="F22" s="13" t="str">
        <f>IF(入力!E15="","",入力!E15)</f>
        <v>ケンゴ</v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>
        <f>IF(入力!C21="","",入力!C21)</f>
        <v>80</v>
      </c>
      <c r="O22" s="13">
        <f>IF(入力!E21="","",入力!E21)</f>
        <v>3724</v>
      </c>
      <c r="P22" s="13">
        <f>IF(入力!G21="","",入力!G21)</f>
        <v>7221</v>
      </c>
      <c r="Q22" s="13"/>
      <c r="R22" s="13" t="str">
        <f>IF(入力!R15="","",入力!R15)</f>
        <v>299</v>
      </c>
      <c r="S22" s="13" t="str">
        <f>IF(入力!W15="","",入力!W15)</f>
        <v>1144</v>
      </c>
      <c r="T22" s="13" t="str">
        <f>IF(入力!P16="","",入力!P16)</f>
        <v>君津市東坂田1－1－6－606</v>
      </c>
      <c r="U22" s="13" t="str">
        <f>IF(入力!AL15="","",入力!AL15)</f>
        <v>0439</v>
      </c>
      <c r="V22" s="13" t="str">
        <f>IF(入力!AK16="","",入力!AK16)</f>
        <v>55</v>
      </c>
      <c r="W22" s="13" t="str">
        <f>IF(入力!AP16="","",入力!AP16)</f>
        <v>1665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大久保</v>
      </c>
      <c r="D23" s="13" t="str">
        <f>IF(入力!$E$14="","",入力!$E$14)</f>
        <v>恭一</v>
      </c>
      <c r="E23" s="13" t="str">
        <f>IF(入力!$C$13="","",入力!$C$13)</f>
        <v>オオクボ</v>
      </c>
      <c r="F23" s="13" t="str">
        <f>IF(入力!$E$13="","",入力!$E$13)</f>
        <v>キョウイチ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碓井</v>
      </c>
      <c r="D24" s="51" t="str">
        <f>VLOOKUP($B$51,$A$53:$F$352,4)</f>
        <v>空</v>
      </c>
      <c r="E24" s="51" t="str">
        <f>VLOOKUP($B$51,$A$53:$F$352,5)</f>
        <v>ウスイ</v>
      </c>
      <c r="F24" s="51" t="str">
        <f>VLOOKUP($B$51,$A$53:$F$352,6)</f>
        <v>ソラ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碓井</v>
      </c>
      <c r="D53" s="13" t="str">
        <f>IF(入力!E26="","",入力!E26)</f>
        <v>空</v>
      </c>
      <c r="E53" s="13" t="str">
        <f>IF(入力!C25="","",入力!C25)</f>
        <v>ウスイ</v>
      </c>
      <c r="F53" s="13" t="str">
        <f>IF(入力!E25="","",入力!E25)</f>
        <v>ソラ</v>
      </c>
      <c r="G53" s="13">
        <f>IF(入力!M25="","",入力!M25)</f>
        <v>519652356</v>
      </c>
      <c r="H53" s="13" t="str">
        <f>IF(入力!I25="","",入力!I25)</f>
        <v>南子安小学校</v>
      </c>
      <c r="I53" s="13">
        <f>IF(入力!G25="","",入力!G25)</f>
        <v>5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石村</v>
      </c>
      <c r="D54" s="13" t="str">
        <f>IF(入力!E28="","",入力!E28)</f>
        <v>陸</v>
      </c>
      <c r="E54" s="13" t="str">
        <f>IF(入力!C27="","",入力!C27)</f>
        <v>イシムラ</v>
      </c>
      <c r="F54" s="13" t="str">
        <f>IF(入力!E27="","",入力!E27)</f>
        <v>リク</v>
      </c>
      <c r="G54" s="13">
        <f>IF(入力!M27="","",入力!M27)</f>
        <v>520904444</v>
      </c>
      <c r="H54" s="13" t="str">
        <f>IF(入力!I27="","",入力!I27)</f>
        <v>南子安小学校</v>
      </c>
      <c r="I54" s="13">
        <f>IF(入力!G27="","",入力!G27)</f>
        <v>5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鈴木</v>
      </c>
      <c r="D55" s="13" t="str">
        <f>IF(入力!E30="","",入力!E30)</f>
        <v>唯乃</v>
      </c>
      <c r="E55" s="13" t="str">
        <f>IF(入力!C29="","",入力!C29)</f>
        <v>スズキ</v>
      </c>
      <c r="F55" s="13" t="str">
        <f>IF(入力!E29="","",入力!E29)</f>
        <v>ユノ</v>
      </c>
      <c r="G55" s="13">
        <f>IF(入力!M29="","",入力!M29)</f>
        <v>522907962</v>
      </c>
      <c r="H55" s="13" t="str">
        <f>IF(入力!I29="","",入力!I29)</f>
        <v>請西小学校</v>
      </c>
      <c r="I55" s="13">
        <f>IF(入力!G29="","",入力!G29)</f>
        <v>4</v>
      </c>
      <c r="J55" s="13">
        <f>IF(入力!P29="","",入力!P29)</f>
        <v>165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松下</v>
      </c>
      <c r="D56" s="13" t="str">
        <f>IF(入力!E32="","",入力!E32)</f>
        <v>瑛南</v>
      </c>
      <c r="E56" s="13" t="str">
        <f>IF(入力!C31="","",入力!C31)</f>
        <v>マツシタ</v>
      </c>
      <c r="F56" s="13" t="str">
        <f>IF(入力!E31="","",入力!E31)</f>
        <v>エナ</v>
      </c>
      <c r="G56" s="13">
        <f>IF(入力!M31="","",入力!M31)</f>
        <v>522669181</v>
      </c>
      <c r="H56" s="13" t="str">
        <f>IF(入力!I31="","",入力!I31)</f>
        <v>青堀小学校</v>
      </c>
      <c r="I56" s="13">
        <f>IF(入力!G31="","",入力!G31)</f>
        <v>4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実昊</v>
      </c>
      <c r="E57" s="13" t="str">
        <f>IF(入力!C33="","",入力!C33)</f>
        <v>サトウ</v>
      </c>
      <c r="F57" s="13" t="str">
        <f>IF(入力!E33="","",入力!E33)</f>
        <v>ミソラ</v>
      </c>
      <c r="G57" s="13">
        <f>IF(入力!M33="","",入力!M33)</f>
        <v>519652363</v>
      </c>
      <c r="H57" s="13" t="str">
        <f>IF(入力!I33="","",入力!I33)</f>
        <v>周西小学校</v>
      </c>
      <c r="I57" s="13">
        <f>IF(入力!G33="","",入力!G33)</f>
        <v>4</v>
      </c>
      <c r="J57" s="13">
        <f>IF(入力!P33="","",入力!P33)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黒澤</v>
      </c>
      <c r="D58" s="13" t="str">
        <f>IF(入力!E36="","",入力!E36)</f>
        <v>杏心</v>
      </c>
      <c r="E58" s="13" t="str">
        <f>IF(入力!C35="","",入力!C35)</f>
        <v>クロサワ</v>
      </c>
      <c r="F58" s="13" t="str">
        <f>IF(入力!E35="","",入力!E35)</f>
        <v>アコ</v>
      </c>
      <c r="G58" s="13">
        <f>IF(入力!M35="","",入力!M35)</f>
        <v>521718132</v>
      </c>
      <c r="H58" s="13" t="str">
        <f>IF(入力!I35="","",入力!I35)</f>
        <v>周南小学校</v>
      </c>
      <c r="I58" s="13">
        <f>IF(入力!G35="","",入力!G35)</f>
        <v>4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渡邉</v>
      </c>
      <c r="D59" s="13" t="str">
        <f>IF(入力!E38="","",入力!E38)</f>
        <v>月子</v>
      </c>
      <c r="E59" s="13" t="str">
        <f>IF(入力!C37="","",入力!C37)</f>
        <v>ワタナベ</v>
      </c>
      <c r="F59" s="13" t="str">
        <f>IF(入力!E37="","",入力!E37)</f>
        <v>ツキコ</v>
      </c>
      <c r="G59" s="13">
        <f>IF(入力!M37="","",入力!M37)</f>
        <v>522669174</v>
      </c>
      <c r="H59" s="13" t="str">
        <f>IF(入力!I37="","",入力!I37)</f>
        <v>貞元小学校</v>
      </c>
      <c r="I59" s="13">
        <f>IF(入力!G37="","",入力!G37)</f>
        <v>4</v>
      </c>
      <c r="J59" s="13">
        <f>IF(入力!P37="","",入力!P37)</f>
        <v>135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星野</v>
      </c>
      <c r="D60" s="13" t="str">
        <f>IF(入力!E40="","",入力!E40)</f>
        <v>結仁</v>
      </c>
      <c r="E60" s="13" t="str">
        <f>IF(入力!C39="","",入力!C39)</f>
        <v>ホシノ</v>
      </c>
      <c r="F60" s="13" t="str">
        <f>IF(入力!E39="","",入力!E39)</f>
        <v>ユイト</v>
      </c>
      <c r="G60" s="13">
        <f>IF(入力!M39="","",入力!M39)</f>
        <v>521718156</v>
      </c>
      <c r="H60" s="13" t="str">
        <f>IF(入力!I39="","",入力!I39)</f>
        <v>周南小学校</v>
      </c>
      <c r="I60" s="13">
        <f>IF(入力!G39="","",入力!G39)</f>
        <v>4</v>
      </c>
      <c r="J60" s="13">
        <f>IF(入力!P39="","",入力!P39)</f>
        <v>138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山口</v>
      </c>
      <c r="D61" s="13" t="str">
        <f>IF(入力!E42="","",入力!E42)</f>
        <v>華</v>
      </c>
      <c r="E61" s="13" t="str">
        <f>IF(入力!C41="","",入力!C41)</f>
        <v>ヤマグチ</v>
      </c>
      <c r="F61" s="13" t="str">
        <f>IF(入力!E41="","",入力!E41)</f>
        <v>ハナ</v>
      </c>
      <c r="G61" s="13">
        <f>IF(入力!M41="","",入力!M41)</f>
        <v>521903224</v>
      </c>
      <c r="H61" s="13" t="str">
        <f>IF(入力!I41="","",入力!I41)</f>
        <v>畑沢小学校</v>
      </c>
      <c r="I61" s="13">
        <f>IF(入力!G41="","",入力!G41)</f>
        <v>3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伊藤</v>
      </c>
      <c r="D62" s="13" t="str">
        <f>IF(入力!E44="","",入力!E44)</f>
        <v>なつき</v>
      </c>
      <c r="E62" s="13" t="str">
        <f>IF(入力!C43="","",入力!C43)</f>
        <v>イトウ</v>
      </c>
      <c r="F62" s="13" t="str">
        <f>IF(入力!E43="","",入力!E43)</f>
        <v>ナツキ</v>
      </c>
      <c r="G62" s="13">
        <f>IF(入力!M43="","",入力!M43)</f>
        <v>522547403</v>
      </c>
      <c r="H62" s="13" t="str">
        <f>IF(入力!I43="","",入力!I43)</f>
        <v>周西小学校</v>
      </c>
      <c r="I62" s="13">
        <f>IF(入力!G43="","",入力!G43)</f>
        <v>3</v>
      </c>
      <c r="J62" s="13">
        <f>IF(入力!P43="","",入力!P43)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吉田</v>
      </c>
      <c r="D63" s="13" t="str">
        <f>IF(入力!E46="","",入力!E46)</f>
        <v>結芽</v>
      </c>
      <c r="E63" s="13" t="str">
        <f>IF(入力!C45="","",入力!C45)</f>
        <v>ヨシダ</v>
      </c>
      <c r="F63" s="13" t="str">
        <f>IF(入力!E45="","",入力!E45)</f>
        <v>ユメ</v>
      </c>
      <c r="G63" s="13">
        <f>IF(入力!M45="","",入力!M45)</f>
        <v>521503127</v>
      </c>
      <c r="H63" s="13" t="str">
        <f>IF(入力!I45="","",入力!I45)</f>
        <v>請西小学校</v>
      </c>
      <c r="I63" s="13">
        <f>IF(入力!G45="","",入力!G45)</f>
        <v>2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伊藤</v>
      </c>
      <c r="D64" s="13" t="str">
        <f>IF(入力!E48="","",入力!E48)</f>
        <v>みさき</v>
      </c>
      <c r="E64" s="13" t="str">
        <f>IF(入力!C47="","",入力!C47)</f>
        <v>イトウ</v>
      </c>
      <c r="F64" s="13" t="str">
        <f>IF(入力!E47="","",入力!E47)</f>
        <v>ミサキ</v>
      </c>
      <c r="G64" s="13">
        <f>IF(入力!M47="","",入力!M47)</f>
        <v>522547410</v>
      </c>
      <c r="H64" s="13" t="str">
        <f>IF(入力!I47="","",入力!I47)</f>
        <v>周西小学校</v>
      </c>
      <c r="I64" s="13">
        <f>IF(入力!G47="","",入力!G47)</f>
        <v>1</v>
      </c>
      <c r="J64" s="13">
        <f>IF(入力!P47="","",入力!P47)</f>
        <v>128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渡邉</v>
      </c>
      <c r="D65" s="13" t="str">
        <f>IF(入力!E50="","",入力!E50)</f>
        <v>亜沙子</v>
      </c>
      <c r="E65" s="13" t="str">
        <f>IF(入力!C49="","",入力!C49)</f>
        <v>ワタナベ</v>
      </c>
      <c r="F65" s="13" t="str">
        <f>IF(入力!E49="","",入力!E49)</f>
        <v>アサコ</v>
      </c>
      <c r="G65" s="13">
        <f>IF(入力!M49="","",入力!M49)</f>
        <v>522733387</v>
      </c>
      <c r="H65" s="13" t="str">
        <f>IF(入力!I49="","",入力!I49)</f>
        <v>貞元小学校</v>
      </c>
      <c r="I65" s="13">
        <f>IF(入力!G49="","",入力!G49)</f>
        <v>1</v>
      </c>
      <c r="J65" s="13">
        <f>IF(入力!P49="","",入力!P49)</f>
        <v>128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原田賢悟</cp:lastModifiedBy>
  <cp:lastPrinted>2016-05-09T15:17:35Z</cp:lastPrinted>
  <dcterms:created xsi:type="dcterms:W3CDTF">2014-04-05T09:56:00Z</dcterms:created>
  <dcterms:modified xsi:type="dcterms:W3CDTF">2023-01-19T00:47:36Z</dcterms:modified>
</cp:coreProperties>
</file>