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2990" windowHeight="14520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<sst xmlns="http://schemas.openxmlformats.org/spreadsheetml/2006/main" count="410" uniqueCount="271">
  <si>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</si>
  <si>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</si>
  <si>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</si>
  <si>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</si>
  <si>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</si>
  <si>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</si>
  <si>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</si>
  <si>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</si>
  <si>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</si>
  <si>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</si>
  <si>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</si>
  <si>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</si>
  <si>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</si>
  <si>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</si>
  <si>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</si>
  <si>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</si>
  <si>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</si>
  <si>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</si>
  <si>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</si>
  <si>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</si>
  <si>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</si>
  <si>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</si>
  <si>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</si>
  <si>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</si>
  <si>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</si>
  <si>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</si>
  <si>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</si>
  <si>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</si>
  <si>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</si>
  <si>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</si>
  <si>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</si>
  <si>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</si>
  <si>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</si>
  <si>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</si>
  <si>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</si>
  <si>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</si>
  <si>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</si>
  <si>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</si>
  <si>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</si>
  <si>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</si>
  <si>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</si>
  <si>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</si>
  <si>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</si>
  <si>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</si>
  <si>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</si>
  <si>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</si>
  <si>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</si>
  <si>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</si>
  <si>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</si>
  <si>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</si>
  <si>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</si>
  <si>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</si>
  <si>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</si>
  <si>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</si>
  <si>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</si>
  <si>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</si>
  <si>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</si>
  <si>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</si>
  <si>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</si>
  <si>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</si>
  <si>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</si>
  <si>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</si>
  <si>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</si>
  <si>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</si>
  <si>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</si>
  <si>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</si>
  <si>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</si>
  <si>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</si>
  <si>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</si>
  <si>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</si>
  <si>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</si>
  <si>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</si>
  <si>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</si>
  <si>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</si>
  <si>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</si>
  <si>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</si>
  <si>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</si>
  <si>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</si>
  <si>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</si>
  <si>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</si>
  <si>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</si>
  <si>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</si>
  <si>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</si>
  <si>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</si>
  <si>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</si>
  <si>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</si>
  <si>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</si>
  <si>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</si>
  <si>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</si>
  <si>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</si>
  <si>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</si>
  <si>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</si>
  <si>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</si>
  <si>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</si>
  <si>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</si>
  <si>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</si>
  <si>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</si>
  <si>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</si>
  <si>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</si>
  <si>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</si>
  <si>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</si>
  <si>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</si>
  <si>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</si>
  <si>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</si>
  <si>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</si>
  <si>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</si>
  <si>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</si>
  <si>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</si>
  <si>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</si>
  <si>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</si>
  <si>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</si>
  <si>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</si>
  <si>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</si>
  <si>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</si>
  <si>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</si>
  <si>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</si>
  <si>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</si>
  <si>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</si>
  <si>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</si>
  <si>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</si>
  <si>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</si>
  <si>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</si>
  <si>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</si>
  <si>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</si>
  <si>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</si>
  <si>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</si>
  <si>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</si>
  <si>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</si>
  <si>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</si>
  <si>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</si>
  <si>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</si>
  <si>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</si>
  <si>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</si>
  <si>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</si>
  <si>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</si>
  <si>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</si>
  <si>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</si>
  <si>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</si>
  <si>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</si>
  <si>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</si>
  <si>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</si>
  <si>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</si>
  <si>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</si>
  <si>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</si>
  <si>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</si>
  <si>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</si>
  <si>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</si>
  <si>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</si>
  <si>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</si>
  <si>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</si>
  <si>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</si>
  <si>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</si>
  <si>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</si>
  <si>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</si>
  <si>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</si>
  <si>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</si>
  <si>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</si>
  <si>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</si>
  <si>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</si>
  <si>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</si>
  <si>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</si>
  <si>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</si>
  <si>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</si>
  <si>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</si>
  <si>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</si>
  <si>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</si>
  <si>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</si>
  <si>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</si>
  <si>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</si>
  <si>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</si>
  <si>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</si>
  <si>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</si>
  <si>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</si>
  <si>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</si>
  <si>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</si>
  <si>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</si>
  <si>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</si>
  <si>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</si>
  <si>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</si>
  <si>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</si>
  <si>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</si>
  <si>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</si>
  <si>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</si>
  <si>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</si>
  <si>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</si>
  <si>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</si>
  <si>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</si>
  <si>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</si>
  <si>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</si>
  <si>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</si>
  <si>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</si>
  <si>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</si>
  <si>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</si>
  <si>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</si>
  <si>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</si>
  <si>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</si>
  <si>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</si>
  <si>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</si>
  <si>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</si>
  <si>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</si>
  <si>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浦安SVC</t>
    <rPh sb="0" eb="2">
      <t>ウラヤス</t>
    </rPh>
    <phoneticPr fontId="2"/>
  </si>
  <si>
    <t>ｳﾗﾔｽｴｽﾌﾞｲｼｰ</t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</si>
  <si>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</si>
  <si>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</si>
  <si>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</si>
  <si>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小野寺</t>
    <phoneticPr fontId="2"/>
  </si>
  <si>
    <t>豊</t>
    <rPh sb="0" eb="1">
      <t>ユタカ</t>
    </rPh>
    <phoneticPr fontId="2"/>
  </si>
  <si>
    <t>ｵﾉﾃﾞﾗ</t>
    <phoneticPr fontId="2"/>
  </si>
  <si>
    <t>ﾕﾀｶ</t>
    <phoneticPr fontId="2"/>
  </si>
  <si>
    <t>090</t>
    <phoneticPr fontId="2"/>
  </si>
  <si>
    <t>8559</t>
    <phoneticPr fontId="2"/>
  </si>
  <si>
    <t>0702</t>
    <phoneticPr fontId="2"/>
  </si>
  <si>
    <t>渡部</t>
    <phoneticPr fontId="2"/>
  </si>
  <si>
    <t>淳</t>
    <phoneticPr fontId="2"/>
  </si>
  <si>
    <t>小野寺</t>
    <phoneticPr fontId="2"/>
  </si>
  <si>
    <t>弥生</t>
    <rPh sb="0" eb="2">
      <t>ヤヨイ</t>
    </rPh>
    <phoneticPr fontId="2"/>
  </si>
  <si>
    <t>ﾜﾀﾅﾍﾞ</t>
    <phoneticPr fontId="2"/>
  </si>
  <si>
    <t>ｱﾂｼ</t>
    <phoneticPr fontId="2"/>
  </si>
  <si>
    <t>ｵﾉﾃﾞﾗ</t>
    <phoneticPr fontId="2"/>
  </si>
  <si>
    <t>ﾔﾖｲ</t>
    <phoneticPr fontId="2"/>
  </si>
  <si>
    <t>274</t>
    <phoneticPr fontId="2"/>
  </si>
  <si>
    <t>0816</t>
    <phoneticPr fontId="2"/>
  </si>
  <si>
    <t>千葉県船橋市芝山1-21-15</t>
    <phoneticPr fontId="2"/>
  </si>
  <si>
    <t>274</t>
    <phoneticPr fontId="2"/>
  </si>
  <si>
    <t>0816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</si>
  <si>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</si>
  <si>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ｲｲﾀﾞ</t>
    <phoneticPr fontId="2"/>
  </si>
  <si>
    <t>ﾋﾛﾑ</t>
    <phoneticPr fontId="2"/>
  </si>
  <si>
    <t>浦安市立東野小学校</t>
    <rPh sb="0" eb="2">
      <t>ウラヤス</t>
    </rPh>
    <rPh sb="2" eb="4">
      <t>シリツ</t>
    </rPh>
    <rPh sb="4" eb="6">
      <t>ヒガシノ</t>
    </rPh>
    <rPh sb="6" eb="9">
      <t>ショウガッコウ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</si>
  <si>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飯泉</t>
    </r>
    <phoneticPr fontId="2"/>
  </si>
  <si>
    <t>智稀</t>
    <phoneticPr fontId="2"/>
  </si>
  <si>
    <t>ｲｲｽﾞﾐ</t>
    <phoneticPr fontId="2"/>
  </si>
  <si>
    <t>ﾄﾓｷ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</si>
  <si>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成岡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</si>
  <si>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佑稀</t>
    </r>
    <phoneticPr fontId="2"/>
  </si>
  <si>
    <t>ﾅﾙｵｶ</t>
    <phoneticPr fontId="2"/>
  </si>
  <si>
    <t>ﾕｳｷ</t>
    <phoneticPr fontId="2"/>
  </si>
  <si>
    <t>市川市立南新浜小学校</t>
    <rPh sb="0" eb="4">
      <t>イチカワシリツ</t>
    </rPh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</si>
  <si>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</si>
  <si>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凌我</t>
    </r>
    <phoneticPr fontId="2"/>
  </si>
  <si>
    <t>ｺﾊﾞﾔｼ</t>
    <phoneticPr fontId="2"/>
  </si>
  <si>
    <t>ﾘｮｳｶﾞ</t>
    <phoneticPr fontId="2"/>
  </si>
  <si>
    <t>浦安市立舞浜小学校</t>
    <rPh sb="0" eb="2">
      <t>ウラヤス</t>
    </rPh>
    <rPh sb="2" eb="4">
      <t>シリツ</t>
    </rPh>
    <rPh sb="4" eb="6">
      <t>マイハマ</t>
    </rPh>
    <rPh sb="6" eb="9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</si>
  <si>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工藤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</si>
  <si>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匠生</t>
    </r>
    <phoneticPr fontId="2"/>
  </si>
  <si>
    <t>ｸﾄﾞｳ</t>
    <phoneticPr fontId="2"/>
  </si>
  <si>
    <t>ｼｮｳ</t>
    <phoneticPr fontId="2"/>
  </si>
  <si>
    <t>市川市立新井小学校</t>
    <rPh sb="0" eb="2">
      <t>イチカワ</t>
    </rPh>
    <rPh sb="2" eb="4">
      <t>シリツ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</si>
  <si>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馬立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</si>
  <si>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秀一</t>
    </r>
    <phoneticPr fontId="2"/>
  </si>
  <si>
    <t>ｳﾏﾀﾞﾃ</t>
    <phoneticPr fontId="2"/>
  </si>
  <si>
    <t>ｼｭｳｲﾁ</t>
    <phoneticPr fontId="2"/>
  </si>
  <si>
    <t>浦安市立南小学校</t>
    <rPh sb="0" eb="2">
      <t>ウラヤス</t>
    </rPh>
    <rPh sb="2" eb="4">
      <t>シリツ</t>
    </rPh>
    <rPh sb="4" eb="5">
      <t>ミナミ</t>
    </rPh>
    <rPh sb="5" eb="8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</si>
  <si>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笈川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</si>
  <si>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颯人</t>
    </r>
    <phoneticPr fontId="2"/>
  </si>
  <si>
    <t>ｵｲｶﾜ</t>
    <phoneticPr fontId="2"/>
  </si>
  <si>
    <t>ﾊﾔﾄ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</si>
  <si>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平野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</si>
  <si>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晴</t>
    </r>
    <phoneticPr fontId="2"/>
  </si>
  <si>
    <t>ﾋﾗﾉ</t>
    <phoneticPr fontId="2"/>
  </si>
  <si>
    <t>ﾊﾙ</t>
    <phoneticPr fontId="2"/>
  </si>
  <si>
    <t>①</t>
    <phoneticPr fontId="2"/>
  </si>
  <si>
    <t>090</t>
    <phoneticPr fontId="2"/>
  </si>
  <si>
    <t>7725</t>
    <phoneticPr fontId="2"/>
  </si>
  <si>
    <t>6285</t>
    <phoneticPr fontId="2"/>
  </si>
  <si>
    <t>080</t>
    <phoneticPr fontId="2"/>
  </si>
  <si>
    <t>4321</t>
    <phoneticPr fontId="2"/>
  </si>
  <si>
    <t>0841</t>
    <phoneticPr fontId="2"/>
  </si>
  <si>
    <t>日頃の練習成果を十分発揮し、笑顔があふれる大会にすることを目指す。</t>
    <rPh sb="0" eb="2">
      <t>ヒゴロ</t>
    </rPh>
    <rPh sb="3" eb="5">
      <t>レンシュウ</t>
    </rPh>
    <rPh sb="5" eb="7">
      <t>セイカ</t>
    </rPh>
    <rPh sb="8" eb="10">
      <t>ジュウブン</t>
    </rPh>
    <rPh sb="10" eb="12">
      <t>ハッキ</t>
    </rPh>
    <rPh sb="14" eb="16">
      <t>エガオ</t>
    </rPh>
    <rPh sb="21" eb="23">
      <t>タイカイ</t>
    </rPh>
    <rPh sb="29" eb="31">
      <t>メザ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</si>
  <si>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飯田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</si>
  <si>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大夢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</si>
</sst>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zoomScaleNormal="100" workbookViewId="0">
      <selection activeCell="AJ20" sqref="AJ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158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179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430738278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5">
        <v>12001</v>
      </c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207</v>
      </c>
      <c r="D7" s="132"/>
      <c r="E7" s="171" t="s">
        <v>208</v>
      </c>
      <c r="F7" s="133"/>
      <c r="G7" s="227">
        <v>507272173</v>
      </c>
      <c r="H7" s="227"/>
      <c r="I7" s="227"/>
      <c r="J7" s="227">
        <v>21063</v>
      </c>
      <c r="K7" s="227"/>
      <c r="L7" s="227"/>
      <c r="M7" s="227">
        <v>330455</v>
      </c>
      <c r="N7" s="227"/>
      <c r="O7" s="227"/>
      <c r="P7" s="200" t="s">
        <v>72</v>
      </c>
      <c r="Q7" s="201"/>
      <c r="R7" s="165" t="s">
        <v>220</v>
      </c>
      <c r="S7" s="165"/>
      <c r="T7" s="165"/>
      <c r="U7" s="165"/>
      <c r="V7" s="50" t="s">
        <v>73</v>
      </c>
      <c r="W7" s="155" t="s">
        <v>221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209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222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210</v>
      </c>
      <c r="AL8" s="85"/>
      <c r="AM8" s="85"/>
      <c r="AN8" s="85"/>
      <c r="AO8" s="60" t="s">
        <v>76</v>
      </c>
      <c r="AP8" s="85" t="s">
        <v>211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216</v>
      </c>
      <c r="D9" s="132"/>
      <c r="E9" s="171" t="s">
        <v>217</v>
      </c>
      <c r="F9" s="133"/>
      <c r="G9" s="227">
        <v>507252849</v>
      </c>
      <c r="H9" s="227"/>
      <c r="I9" s="227"/>
      <c r="J9" s="227">
        <v>21064</v>
      </c>
      <c r="K9" s="227"/>
      <c r="L9" s="227"/>
      <c r="M9" s="227"/>
      <c r="N9" s="227"/>
      <c r="O9" s="227"/>
      <c r="P9" s="200" t="s">
        <v>72</v>
      </c>
      <c r="Q9" s="201"/>
      <c r="R9" s="165"/>
      <c r="S9" s="165"/>
      <c r="T9" s="165"/>
      <c r="U9" s="165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262</v>
      </c>
      <c r="AM9" s="83"/>
      <c r="AN9" s="83"/>
      <c r="AO9" s="83"/>
      <c r="AP9" s="83"/>
      <c r="AQ9" s="83"/>
      <c r="AR9" s="83"/>
      <c r="AS9" s="59" t="s">
        <v>194</v>
      </c>
      <c r="AT9" s="78">
        <v>48</v>
      </c>
    </row>
    <row r="10" spans="1:51" ht="18" customHeight="1">
      <c r="A10" s="96"/>
      <c r="B10" s="163"/>
      <c r="C10" s="172" t="s">
        <v>212</v>
      </c>
      <c r="D10" s="135"/>
      <c r="E10" s="173" t="s">
        <v>213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225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263</v>
      </c>
      <c r="AL10" s="85"/>
      <c r="AM10" s="85"/>
      <c r="AN10" s="85"/>
      <c r="AO10" s="60" t="s">
        <v>195</v>
      </c>
      <c r="AP10" s="85" t="s">
        <v>264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218</v>
      </c>
      <c r="D11" s="132"/>
      <c r="E11" s="171" t="s">
        <v>219</v>
      </c>
      <c r="F11" s="133"/>
      <c r="G11" s="227">
        <v>507290436</v>
      </c>
      <c r="H11" s="227"/>
      <c r="I11" s="227"/>
      <c r="J11" s="227">
        <v>22033</v>
      </c>
      <c r="K11" s="227"/>
      <c r="L11" s="227"/>
      <c r="M11" s="227"/>
      <c r="N11" s="227"/>
      <c r="O11" s="227"/>
      <c r="P11" s="200" t="s">
        <v>72</v>
      </c>
      <c r="Q11" s="201"/>
      <c r="R11" s="165" t="s">
        <v>223</v>
      </c>
      <c r="S11" s="165"/>
      <c r="T11" s="165"/>
      <c r="U11" s="165"/>
      <c r="V11" s="50" t="s">
        <v>73</v>
      </c>
      <c r="W11" s="155" t="s">
        <v>224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265</v>
      </c>
      <c r="AM11" s="83"/>
      <c r="AN11" s="83"/>
      <c r="AO11" s="83"/>
      <c r="AP11" s="83"/>
      <c r="AQ11" s="83"/>
      <c r="AR11" s="83"/>
      <c r="AS11" s="59" t="s">
        <v>194</v>
      </c>
      <c r="AT11" s="78">
        <v>43</v>
      </c>
    </row>
    <row r="12" spans="1:51" ht="18" customHeight="1">
      <c r="A12" s="96"/>
      <c r="B12" s="163"/>
      <c r="C12" s="172" t="s">
        <v>214</v>
      </c>
      <c r="D12" s="135"/>
      <c r="E12" s="173" t="s">
        <v>215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222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266</v>
      </c>
      <c r="AL12" s="85"/>
      <c r="AM12" s="85"/>
      <c r="AN12" s="85"/>
      <c r="AO12" s="60" t="s">
        <v>195</v>
      </c>
      <c r="AP12" s="85" t="s">
        <v>267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207</v>
      </c>
      <c r="D13" s="132"/>
      <c r="E13" s="171" t="s">
        <v>208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205</v>
      </c>
      <c r="D14" s="135"/>
      <c r="E14" s="173" t="s">
        <v>206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207</v>
      </c>
      <c r="D15" s="132"/>
      <c r="E15" s="171" t="s">
        <v>208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223</v>
      </c>
      <c r="S15" s="165"/>
      <c r="T15" s="165"/>
      <c r="U15" s="165"/>
      <c r="V15" s="49" t="s">
        <v>73</v>
      </c>
      <c r="W15" s="155" t="s">
        <v>224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209</v>
      </c>
      <c r="AM15" s="83"/>
      <c r="AN15" s="83"/>
      <c r="AO15" s="83"/>
      <c r="AP15" s="83"/>
      <c r="AQ15" s="83"/>
      <c r="AR15" s="83"/>
      <c r="AS15" s="59" t="s">
        <v>194</v>
      </c>
      <c r="AT15" s="77">
        <v>56</v>
      </c>
    </row>
    <row r="16" spans="1:51" ht="18" customHeight="1">
      <c r="A16" s="96"/>
      <c r="B16" s="163"/>
      <c r="C16" s="172" t="s">
        <v>205</v>
      </c>
      <c r="D16" s="135"/>
      <c r="E16" s="173" t="s">
        <v>206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222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210</v>
      </c>
      <c r="AL16" s="85"/>
      <c r="AM16" s="85"/>
      <c r="AN16" s="85"/>
      <c r="AO16" s="60" t="s">
        <v>195</v>
      </c>
      <c r="AP16" s="85" t="s">
        <v>211</v>
      </c>
      <c r="AQ16" s="85"/>
      <c r="AR16" s="85"/>
      <c r="AS16" s="86"/>
      <c r="AT16" s="77"/>
    </row>
    <row r="17" spans="1:46">
      <c r="A17" s="96" t="s">
        <v>6</v>
      </c>
      <c r="B17" s="163"/>
      <c r="C17" s="218" t="str">
        <f>IF(P16="","",P16)</f>
        <v>千葉県船橋市芝山1-21-15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090-8559-0702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0"/>
      <c r="D21" s="232"/>
      <c r="E21" s="232"/>
      <c r="F21" s="232"/>
      <c r="G21" s="232"/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261</v>
      </c>
      <c r="C25" s="170" t="s">
        <v>226</v>
      </c>
      <c r="D25" s="132"/>
      <c r="E25" s="171" t="s">
        <v>227</v>
      </c>
      <c r="F25" s="133"/>
      <c r="G25" s="119">
        <v>6</v>
      </c>
      <c r="H25" s="120"/>
      <c r="I25" s="223" t="s">
        <v>228</v>
      </c>
      <c r="J25" s="123"/>
      <c r="K25" s="123"/>
      <c r="L25" s="120"/>
      <c r="M25" s="119">
        <v>514893269</v>
      </c>
      <c r="N25" s="123"/>
      <c r="O25" s="120"/>
      <c r="P25" s="119">
        <v>144</v>
      </c>
      <c r="Q25" s="123"/>
      <c r="R25" s="123"/>
      <c r="S25" s="123"/>
      <c r="T25" s="125"/>
      <c r="U25" s="1"/>
      <c r="V25" s="1"/>
      <c r="W25" s="1"/>
      <c r="X25" s="1"/>
      <c r="Y25" s="234">
        <v>8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269</v>
      </c>
      <c r="D26" s="135"/>
      <c r="E26" s="135" t="s">
        <v>270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231</v>
      </c>
      <c r="D27" s="132"/>
      <c r="E27" s="171" t="s">
        <v>232</v>
      </c>
      <c r="F27" s="133"/>
      <c r="G27" s="119">
        <v>6</v>
      </c>
      <c r="H27" s="120"/>
      <c r="I27" s="223" t="s">
        <v>228</v>
      </c>
      <c r="J27" s="123"/>
      <c r="K27" s="123"/>
      <c r="L27" s="120"/>
      <c r="M27" s="119">
        <v>515720128</v>
      </c>
      <c r="N27" s="123"/>
      <c r="O27" s="120"/>
      <c r="P27" s="119">
        <v>166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229</v>
      </c>
      <c r="D28" s="135"/>
      <c r="E28" s="173" t="s">
        <v>230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235</v>
      </c>
      <c r="D29" s="132"/>
      <c r="E29" s="171" t="s">
        <v>236</v>
      </c>
      <c r="F29" s="133"/>
      <c r="G29" s="119">
        <v>5</v>
      </c>
      <c r="H29" s="120"/>
      <c r="I29" s="223" t="s">
        <v>237</v>
      </c>
      <c r="J29" s="123"/>
      <c r="K29" s="123"/>
      <c r="L29" s="120"/>
      <c r="M29" s="119">
        <v>513459818</v>
      </c>
      <c r="N29" s="123"/>
      <c r="O29" s="120"/>
      <c r="P29" s="119">
        <v>143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233</v>
      </c>
      <c r="D30" s="135"/>
      <c r="E30" s="135" t="s">
        <v>234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240</v>
      </c>
      <c r="D31" s="132"/>
      <c r="E31" s="171" t="s">
        <v>241</v>
      </c>
      <c r="F31" s="133"/>
      <c r="G31" s="119">
        <v>5</v>
      </c>
      <c r="H31" s="120"/>
      <c r="I31" s="223" t="s">
        <v>242</v>
      </c>
      <c r="J31" s="123"/>
      <c r="K31" s="123"/>
      <c r="L31" s="120"/>
      <c r="M31" s="119">
        <v>514552654</v>
      </c>
      <c r="N31" s="123"/>
      <c r="O31" s="120"/>
      <c r="P31" s="119">
        <v>142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238</v>
      </c>
      <c r="D32" s="135"/>
      <c r="E32" s="135" t="s">
        <v>239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245</v>
      </c>
      <c r="D33" s="132"/>
      <c r="E33" s="171" t="s">
        <v>246</v>
      </c>
      <c r="F33" s="133"/>
      <c r="G33" s="119">
        <v>4</v>
      </c>
      <c r="H33" s="120"/>
      <c r="I33" s="223" t="s">
        <v>247</v>
      </c>
      <c r="J33" s="123"/>
      <c r="K33" s="123"/>
      <c r="L33" s="120"/>
      <c r="M33" s="119">
        <v>513459832</v>
      </c>
      <c r="N33" s="123"/>
      <c r="O33" s="120"/>
      <c r="P33" s="119">
        <v>132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243</v>
      </c>
      <c r="D34" s="135"/>
      <c r="E34" s="135" t="s">
        <v>244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250</v>
      </c>
      <c r="D35" s="132"/>
      <c r="E35" s="171" t="s">
        <v>251</v>
      </c>
      <c r="F35" s="133"/>
      <c r="G35" s="119">
        <v>4</v>
      </c>
      <c r="H35" s="120"/>
      <c r="I35" s="223" t="s">
        <v>252</v>
      </c>
      <c r="J35" s="123"/>
      <c r="K35" s="123"/>
      <c r="L35" s="120"/>
      <c r="M35" s="119">
        <v>513459893</v>
      </c>
      <c r="N35" s="123"/>
      <c r="O35" s="120"/>
      <c r="P35" s="119">
        <v>130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248</v>
      </c>
      <c r="D36" s="135"/>
      <c r="E36" s="135" t="s">
        <v>249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255</v>
      </c>
      <c r="D37" s="132"/>
      <c r="E37" s="171" t="s">
        <v>256</v>
      </c>
      <c r="F37" s="133"/>
      <c r="G37" s="119">
        <v>4</v>
      </c>
      <c r="H37" s="120"/>
      <c r="I37" s="223" t="s">
        <v>228</v>
      </c>
      <c r="J37" s="123"/>
      <c r="K37" s="123"/>
      <c r="L37" s="120"/>
      <c r="M37" s="119">
        <v>513554137</v>
      </c>
      <c r="N37" s="123"/>
      <c r="O37" s="120"/>
      <c r="P37" s="119">
        <v>133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253</v>
      </c>
      <c r="D38" s="135"/>
      <c r="E38" s="135" t="s">
        <v>254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259</v>
      </c>
      <c r="D39" s="132"/>
      <c r="E39" s="171" t="s">
        <v>260</v>
      </c>
      <c r="F39" s="133"/>
      <c r="G39" s="119">
        <v>4</v>
      </c>
      <c r="H39" s="120"/>
      <c r="I39" s="223" t="s">
        <v>252</v>
      </c>
      <c r="J39" s="123"/>
      <c r="K39" s="123"/>
      <c r="L39" s="120"/>
      <c r="M39" s="119">
        <v>515877587</v>
      </c>
      <c r="N39" s="123"/>
      <c r="O39" s="120"/>
      <c r="P39" s="119">
        <v>130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257</v>
      </c>
      <c r="D40" s="135"/>
      <c r="E40" s="135" t="s">
        <v>258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268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33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浦安SVC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430738278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小野寺　豊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507272173</v>
      </c>
      <c r="H7" s="272"/>
      <c r="I7" s="272"/>
      <c r="J7" s="272">
        <f>IF(入力!J7="","",入力!J7)</f>
        <v>21063</v>
      </c>
      <c r="K7" s="272"/>
      <c r="L7" s="272"/>
      <c r="M7" s="272">
        <f>IF(入力!M7="","",入力!M7)</f>
        <v>330455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渡部　淳</v>
      </c>
      <c r="D9" s="266"/>
      <c r="E9" s="266"/>
      <c r="F9" s="266"/>
      <c r="G9" s="272">
        <f>IF(入力!G9="","",入力!G9)</f>
        <v>507252849</v>
      </c>
      <c r="H9" s="272"/>
      <c r="I9" s="272"/>
      <c r="J9" s="272">
        <f>IF(入力!J9="","",入力!J9)</f>
        <v>21064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小野寺　弥生</v>
      </c>
      <c r="D11" s="266"/>
      <c r="E11" s="266"/>
      <c r="F11" s="266"/>
      <c r="G11" s="272">
        <f>IF(入力!G11="","",入力!G11)</f>
        <v>507290436</v>
      </c>
      <c r="H11" s="272"/>
      <c r="I11" s="272"/>
      <c r="J11" s="272">
        <f>IF(入力!J11="","",入力!J11)</f>
        <v>22033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小野寺　豊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小野寺　豊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千葉県船橋市芝山1-21-15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090-8559-0702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 xml:space="preserve"> 飯田　 大夢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浦安市立東野小学校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514893269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 xml:space="preserve"> 飯泉　智稀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浦安市立東野小学校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515720128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 xml:space="preserve"> 成岡　 佑稀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市川市立南新浜小学校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513459818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小林　 凌我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浦安市立舞浜小学校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514552654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工藤　 匠生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市川市立新井小学校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513459832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 xml:space="preserve"> 馬立　 秀一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浦安市立南小学校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513459893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笈川　 颯人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浦安市立東野小学校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513554137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 xml:space="preserve"> 平野　 晴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浦安市立南小学校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515877587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topLeftCell="A16" zoomScaleNormal="100" zoomScaleSheetLayoutView="100" workbookViewId="0">
      <selection activeCell="BO60" sqref="BO60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ｳﾗﾔｽｴｽﾌﾞｲｼｰ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浦安市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東西線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浦安SVC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(男子)</v>
      </c>
      <c r="V17" s="388"/>
      <c r="W17" s="388"/>
      <c r="X17" s="389"/>
      <c r="Y17" s="413">
        <f>IF(入力!C4="","",入力!C4)</f>
        <v>430738278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浦安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>
        <f>IF(入力!J7="","",入力!J7)</f>
        <v>21063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>
        <f>IF(入力!J9="","",入力!J9)</f>
        <v>21064</v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>
        <f>IF(入力!J11="","",入力!J11)</f>
        <v>22033</v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>
        <f>IF(入力!M7="","",入力!M7)</f>
        <v>330455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ｵﾉﾃﾞﾗ　ﾕﾀｶ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56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274</v>
      </c>
      <c r="AC22" s="326"/>
      <c r="AD22" s="326"/>
      <c r="AE22" s="326"/>
      <c r="AF22" s="16" t="s">
        <v>73</v>
      </c>
      <c r="AG22" s="326" t="str">
        <f>IF(入力!W7="","",入力!W7)</f>
        <v>0816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090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小野寺　豊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千葉県船橋市芝山1-21-15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8559</v>
      </c>
      <c r="AY23" s="322"/>
      <c r="AZ23" s="322"/>
      <c r="BA23" s="322"/>
      <c r="BB23" s="19" t="s">
        <v>76</v>
      </c>
      <c r="BC23" s="322" t="str">
        <f>IF(入力!AP8="","",入力!AP8)</f>
        <v>0702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ﾜﾀﾅﾍﾞ　ｱﾂｼ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48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/>
      </c>
      <c r="AC24" s="326"/>
      <c r="AD24" s="326"/>
      <c r="AE24" s="326"/>
      <c r="AF24" s="16" t="s">
        <v>73</v>
      </c>
      <c r="AG24" s="326" t="str">
        <f>IF(入力!W9="","",入力!W9)</f>
        <v/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090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渡部　淳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>千葉県浦安市富士見3-20-10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7725</v>
      </c>
      <c r="AY25" s="322"/>
      <c r="AZ25" s="322"/>
      <c r="BA25" s="322"/>
      <c r="BB25" s="19" t="s">
        <v>76</v>
      </c>
      <c r="BC25" s="322" t="str">
        <f>IF(入力!AP10="","",入力!AP10)</f>
        <v>6285</v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ｵﾉﾃﾞﾗ　ﾔﾖｲ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>
        <f>IF(入力!AT11="","",入力!AT11)</f>
        <v>43</v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274</v>
      </c>
      <c r="AC26" s="326"/>
      <c r="AD26" s="326"/>
      <c r="AE26" s="326"/>
      <c r="AF26" s="16" t="s">
        <v>73</v>
      </c>
      <c r="AG26" s="326" t="str">
        <f>IF(入力!W11="","",入力!W11)</f>
        <v>0816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>080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小野寺　弥生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>千葉県船橋市芝山1-21-15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>4321</v>
      </c>
      <c r="AY27" s="322"/>
      <c r="AZ27" s="322"/>
      <c r="BA27" s="322"/>
      <c r="BB27" s="19" t="s">
        <v>76</v>
      </c>
      <c r="BC27" s="322" t="str">
        <f>IF(入力!AP12="","",入力!AP12)</f>
        <v>0841</v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ｵﾉﾃﾞﾗ　ﾕﾀｶ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56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274</v>
      </c>
      <c r="AC28" s="326"/>
      <c r="AD28" s="326"/>
      <c r="AE28" s="326"/>
      <c r="AF28" s="16" t="s">
        <v>73</v>
      </c>
      <c r="AG28" s="326" t="str">
        <f>IF(入力!W15="","",入力!W15)</f>
        <v>0816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090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小野寺　豊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千葉県船橋市芝山1-21-15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8559</v>
      </c>
      <c r="AY29" s="328"/>
      <c r="AZ29" s="328"/>
      <c r="BA29" s="328"/>
      <c r="BB29" s="73" t="s">
        <v>76</v>
      </c>
      <c r="BC29" s="328" t="str">
        <f>IF(入力!AP16="","",入力!AP16)</f>
        <v>0702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ｲｲﾀﾞ　ﾋﾛﾑ
 飯田　 大夢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浦安市立東野小学校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514893269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144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ｲｲｽﾞﾐ　ﾄﾓｷ
 飯泉　智稀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浦安市立東野小学校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515720128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166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ﾅﾙｵｶ　ﾕｳｷ
 成岡　 佑稀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市川市立南新浜小学校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513459818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143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ｺﾊﾞﾔｼ　ﾘｮｳｶﾞ
小林　 凌我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浦安市立舞浜小学校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514552654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142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ｸﾄﾞｳ　ｼｮｳ
工藤　 匠生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市川市立新井小学校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513459832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132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ｳﾏﾀﾞﾃ　ｼｭｳｲﾁ
 馬立　 秀一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浦安市立南小学校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513459893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130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ｵｲｶﾜ　ﾊﾔﾄ
笈川　 颯人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4</v>
      </c>
      <c r="R46" s="295"/>
      <c r="S46" s="296"/>
      <c r="T46" s="300" t="str">
        <f>IF(入力!I37="","",入力!I37)</f>
        <v>浦安市立東野小学校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513554137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133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ﾋﾗﾉ　ﾊﾙ
 平野　 晴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4</v>
      </c>
      <c r="R48" s="295"/>
      <c r="S48" s="296"/>
      <c r="T48" s="300" t="str">
        <f>IF(入力!I39="","",入力!I39)</f>
        <v>浦安市立南小学校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515877587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130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 t="str">
        <f>IF(入力!B41="","",入力!B41)</f>
        <v/>
      </c>
      <c r="D50" s="283"/>
      <c r="E50" s="284"/>
      <c r="F50" s="288" t="str">
        <f>IF(入力!C42="","",入力!C41&amp;"　"&amp;入力!E41&amp;"
"&amp;入力!C42&amp;"　"&amp;入力!E42)</f>
        <v/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 t="str">
        <f>IF(入力!G41="","",入力!G41)</f>
        <v/>
      </c>
      <c r="R50" s="295"/>
      <c r="S50" s="296"/>
      <c r="T50" s="300" t="str">
        <f>IF(入力!I41="","",入力!I41)</f>
        <v/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 t="str">
        <f>IF(入力!M41="","",入力!M41)</f>
        <v/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浦安SVC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430738278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小野寺　豊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507272173</v>
      </c>
      <c r="H7" s="272"/>
      <c r="I7" s="272"/>
      <c r="J7" s="272">
        <f>IF(入力!J7="","",入力!J7)</f>
        <v>21063</v>
      </c>
      <c r="K7" s="272"/>
      <c r="L7" s="272"/>
      <c r="M7" s="272">
        <f>IF(入力!M7="","",入力!M7)</f>
        <v>330455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渡部　淳</v>
      </c>
      <c r="D9" s="266"/>
      <c r="E9" s="266"/>
      <c r="F9" s="266"/>
      <c r="G9" s="272">
        <f>IF(入力!G9="","",入力!G9)</f>
        <v>507252849</v>
      </c>
      <c r="H9" s="272"/>
      <c r="I9" s="272"/>
      <c r="J9" s="272">
        <f>IF(入力!J9="","",入力!J9)</f>
        <v>21064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小野寺　弥生</v>
      </c>
      <c r="D11" s="266"/>
      <c r="E11" s="266"/>
      <c r="F11" s="266"/>
      <c r="G11" s="272">
        <f>IF(入力!G11="","",入力!G11)</f>
        <v>507290436</v>
      </c>
      <c r="H11" s="272"/>
      <c r="I11" s="272"/>
      <c r="J11" s="272">
        <f>IF(入力!J11="","",入力!J11)</f>
        <v>22033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小野寺　豊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小野寺　豊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千葉県船橋市芝山1-21-15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090-8559-0702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 xml:space="preserve"> 飯田　 大夢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浦安市立東野小学校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514893269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 xml:space="preserve"> 飯泉　智稀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浦安市立東野小学校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515720128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 xml:space="preserve"> 成岡　 佑稀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市川市立南新浜小学校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513459818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小林　 凌我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浦安市立舞浜小学校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514552654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工藤　 匠生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市川市立新井小学校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513459832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 xml:space="preserve"> 馬立　 秀一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浦安市立南小学校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513459893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笈川　 颯人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浦安市立東野小学校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513554137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 xml:space="preserve"> 平野　 晴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浦安市立南小学校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515877587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浦安SVC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430738278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小野寺　豊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507272173</v>
      </c>
      <c r="H7" s="272"/>
      <c r="I7" s="272"/>
      <c r="J7" s="272">
        <f>IF(入力!J7="","",入力!J7)</f>
        <v>21063</v>
      </c>
      <c r="K7" s="272"/>
      <c r="L7" s="272"/>
      <c r="M7" s="272">
        <f>IF(入力!M7="","",入力!M7)</f>
        <v>330455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渡部　淳</v>
      </c>
      <c r="D9" s="266"/>
      <c r="E9" s="266"/>
      <c r="F9" s="266"/>
      <c r="G9" s="272">
        <f>IF(入力!G9="","",入力!G9)</f>
        <v>507252849</v>
      </c>
      <c r="H9" s="272"/>
      <c r="I9" s="272"/>
      <c r="J9" s="272">
        <f>IF(入力!J9="","",入力!J9)</f>
        <v>21064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小野寺　弥生</v>
      </c>
      <c r="D11" s="266"/>
      <c r="E11" s="266"/>
      <c r="F11" s="266"/>
      <c r="G11" s="272">
        <f>IF(入力!G11="","",入力!G11)</f>
        <v>507290436</v>
      </c>
      <c r="H11" s="272"/>
      <c r="I11" s="272"/>
      <c r="J11" s="272">
        <f>IF(入力!J11="","",入力!J11)</f>
        <v>22033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小野寺　豊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小野寺　豊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千葉県船橋市芝山1-21-15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090-8559-0702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 xml:space="preserve"> 飯田　 大夢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浦安市立東野小学校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514893269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 xml:space="preserve"> 飯泉　智稀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浦安市立東野小学校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515720128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 xml:space="preserve"> 成岡　 佑稀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市川市立南新浜小学校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513459818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小林　 凌我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浦安市立舞浜小学校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514552654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工藤　 匠生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市川市立新井小学校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513459832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 xml:space="preserve"> 馬立　 秀一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浦安市立南小学校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513459893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笈川　 颯人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浦安市立東野小学校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513554137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 xml:space="preserve"> 平野　 晴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浦安市立南小学校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515877587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8</v>
      </c>
      <c r="J5" s="444" t="str">
        <f>IF(入力!A55="","",入力!A55)</f>
        <v>日頃の練習成果を十分発揮し、笑顔があふれる大会にすることを目指す。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12001</v>
      </c>
      <c r="B7" s="33" t="str">
        <f>IF(入力!C3="","",入力!C3)</f>
        <v>浦安SVC</v>
      </c>
      <c r="C7" s="33" t="str">
        <f>IF(入力!C2="","",入力!C2)</f>
        <v>ｳﾗﾔｽｴｽﾌﾞｲｼｰ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浦安</v>
      </c>
      <c r="T7" s="33"/>
      <c r="U7" s="33">
        <f>IF(入力!C4="","",入力!C4)</f>
        <v>430738278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小野寺</v>
      </c>
      <c r="D16" s="33" t="str">
        <f>IF(入力!E8="","",入力!E8)</f>
        <v>豊</v>
      </c>
      <c r="E16" s="33" t="str">
        <f>IF(入力!C7="","",入力!C7)</f>
        <v>ｵﾉﾃﾞﾗ</v>
      </c>
      <c r="F16" s="33" t="str">
        <f>IF(入力!E7="","",入力!E7)</f>
        <v>ﾕﾀｶ</v>
      </c>
      <c r="G16" s="33">
        <f>IF(入力!G7="","",入力!G7)</f>
        <v>507272173</v>
      </c>
      <c r="H16" s="33">
        <f>IF(入力!J7="","",入力!J7)</f>
        <v>21063</v>
      </c>
      <c r="I16" s="33">
        <f>IF(入力!M7="","",入力!M7)</f>
        <v>330455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0816</v>
      </c>
      <c r="T16" s="33" t="str">
        <f>IF(入力!P8="","",入力!P8)</f>
        <v>千葉県船橋市芝山1-21-15</v>
      </c>
      <c r="U16" s="33" t="str">
        <f>IF(入力!AL7="","",入力!AL7)</f>
        <v>090</v>
      </c>
      <c r="V16" s="33" t="str">
        <f>IF(入力!AK8="","",入力!AK8)</f>
        <v>8559</v>
      </c>
      <c r="W16" s="33" t="str">
        <f>IF(入力!AP8="","",入力!AP8)</f>
        <v>0702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渡部</v>
      </c>
      <c r="D17" s="33" t="str">
        <f>IF(入力!E10="","",入力!E10)</f>
        <v>淳</v>
      </c>
      <c r="E17" s="33" t="str">
        <f>IF(入力!C9="","",入力!C9)</f>
        <v>ﾜﾀﾅﾍﾞ</v>
      </c>
      <c r="F17" s="33" t="str">
        <f>IF(入力!E9="","",入力!E9)</f>
        <v>ｱﾂｼ</v>
      </c>
      <c r="G17" s="33">
        <f>IF(入力!G9="","",入力!G9)</f>
        <v>507252849</v>
      </c>
      <c r="H17" s="33">
        <f>IF(入力!J9="","",入力!J9)</f>
        <v>21064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千葉県浦安市富士見3-20-10</v>
      </c>
      <c r="U17" s="33" t="str">
        <f>IF(入力!AL9="","",入力!AL9)</f>
        <v>090</v>
      </c>
      <c r="V17" s="33" t="str">
        <f>IF(入力!AK10="","",入力!AK10)</f>
        <v>7725</v>
      </c>
      <c r="W17" s="33" t="str">
        <f>IF(入力!AP10="","",入力!AP10)</f>
        <v>6285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小野寺</v>
      </c>
      <c r="D20" s="33" t="str">
        <f>IF(入力!E12="","",入力!E12)</f>
        <v>弥生</v>
      </c>
      <c r="E20" s="33" t="str">
        <f>IF(入力!C11="","",入力!C11)</f>
        <v>ｵﾉﾃﾞﾗ</v>
      </c>
      <c r="F20" s="33" t="str">
        <f>IF(入力!E11="","",入力!E11)</f>
        <v>ﾔﾖｲ</v>
      </c>
      <c r="G20" s="33">
        <f>IF(入力!G11="","",入力!G11)</f>
        <v>507290436</v>
      </c>
      <c r="H20" s="33">
        <f>IF(入力!J11="","",入力!J11)</f>
        <v>22033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0816</v>
      </c>
      <c r="T20" s="33" t="str">
        <f>IF(入力!P12="","",入力!P12)</f>
        <v>千葉県船橋市芝山1-21-15</v>
      </c>
      <c r="U20" s="33" t="str">
        <f>IF(入力!AL11="","",入力!AL11)</f>
        <v>080</v>
      </c>
      <c r="V20" s="33" t="str">
        <f>IF(入力!AK12="","",入力!AK12)</f>
        <v>4321</v>
      </c>
      <c r="W20" s="33" t="str">
        <f>IF(入力!AP12="","",入力!AP12)</f>
        <v>0841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小野寺</v>
      </c>
      <c r="D22" s="33" t="str">
        <f>IF(入力!E16="","",入力!E16)</f>
        <v>豊</v>
      </c>
      <c r="E22" s="33" t="str">
        <f>IF(入力!C15="","",入力!C15)</f>
        <v>ｵﾉﾃﾞﾗ</v>
      </c>
      <c r="F22" s="33" t="str">
        <f>IF(入力!E15="","",入力!E15)</f>
        <v>ﾕﾀｶ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0816</v>
      </c>
      <c r="T22" s="33" t="str">
        <f>IF(入力!P16="","",入力!P16)</f>
        <v>千葉県船橋市芝山1-21-15</v>
      </c>
      <c r="U22" s="33" t="str">
        <f>IF(入力!AL15="","",入力!AL15)</f>
        <v>090</v>
      </c>
      <c r="V22" s="33" t="str">
        <f>IF(入力!AK16="","",入力!AK16)</f>
        <v>8559</v>
      </c>
      <c r="W22" s="33" t="str">
        <f>IF(入力!AP16="","",入力!AP16)</f>
        <v>0702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小野寺</v>
      </c>
      <c r="D23" s="33" t="str">
        <f>IF(入力!$E$14="","",入力!$E$14)</f>
        <v>豊</v>
      </c>
      <c r="E23" s="33" t="str">
        <f>IF(入力!$C$13="","",入力!$C$13)</f>
        <v>ｵﾉﾃﾞﾗ</v>
      </c>
      <c r="F23" s="33" t="str">
        <f>IF(入力!$E$13="","",入力!$E$13)</f>
        <v>ﾕﾀｶ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 xml:space="preserve"> 飯田</v>
      </c>
      <c r="D24" s="75" t="str">
        <f>VLOOKUP($B$51,$A$53:$F$352,4)</f>
        <v xml:space="preserve"> 大夢</v>
      </c>
      <c r="E24" s="75" t="str">
        <f>VLOOKUP($B$51,$A$53:$F$352,5)</f>
        <v>ｲｲﾀﾞ</v>
      </c>
      <c r="F24" s="75" t="str">
        <f>VLOOKUP($B$51,$A$53:$F$352,6)</f>
        <v>ﾋﾛﾑ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 xml:space="preserve"> 飯田</v>
      </c>
      <c r="D53" s="33" t="str">
        <f>IF(入力!E26="","",入力!E26)</f>
        <v xml:space="preserve"> 大夢</v>
      </c>
      <c r="E53" s="33" t="str">
        <f>IF(入力!C25="","",入力!C25)</f>
        <v>ｲｲﾀﾞ</v>
      </c>
      <c r="F53" s="33" t="str">
        <f>IF(入力!E25="","",入力!E25)</f>
        <v>ﾋﾛﾑ</v>
      </c>
      <c r="G53" s="33">
        <f>IF(入力!M25="","",入力!M25)</f>
        <v>514893269</v>
      </c>
      <c r="H53" s="33" t="str">
        <f>IF(入力!I25="","",入力!I25)</f>
        <v>浦安市立東野小学校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 xml:space="preserve"> 飯泉</v>
      </c>
      <c r="D54" s="33" t="str">
        <f>IF(入力!E28="","",入力!E28)</f>
        <v>智稀</v>
      </c>
      <c r="E54" s="33" t="str">
        <f>IF(入力!C27="","",入力!C27)</f>
        <v>ｲｲｽﾞﾐ</v>
      </c>
      <c r="F54" s="33" t="str">
        <f>IF(入力!E27="","",入力!E27)</f>
        <v>ﾄﾓｷ</v>
      </c>
      <c r="G54" s="33">
        <f>IF(入力!M27="","",入力!M27)</f>
        <v>515720128</v>
      </c>
      <c r="H54" s="33" t="str">
        <f>IF(入力!I27="","",入力!I27)</f>
        <v>浦安市立東野小学校</v>
      </c>
      <c r="I54" s="33">
        <f>IF(入力!G27="","",入力!G27)</f>
        <v>6</v>
      </c>
      <c r="J54" s="33">
        <f>IF(入力!P27="","",入力!P27)</f>
        <v>166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 xml:space="preserve"> 成岡</v>
      </c>
      <c r="D55" s="33" t="str">
        <f>IF(入力!E30="","",入力!E30)</f>
        <v xml:space="preserve"> 佑稀</v>
      </c>
      <c r="E55" s="33" t="str">
        <f>IF(入力!C29="","",入力!C29)</f>
        <v>ﾅﾙｵｶ</v>
      </c>
      <c r="F55" s="33" t="str">
        <f>IF(入力!E29="","",入力!E29)</f>
        <v>ﾕｳｷ</v>
      </c>
      <c r="G55" s="33">
        <f>IF(入力!M29="","",入力!M29)</f>
        <v>513459818</v>
      </c>
      <c r="H55" s="33" t="str">
        <f>IF(入力!I29="","",入力!I29)</f>
        <v>市川市立南新浜小学校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小林</v>
      </c>
      <c r="D56" s="33" t="str">
        <f>IF(入力!E32="","",入力!E32)</f>
        <v xml:space="preserve"> 凌我</v>
      </c>
      <c r="E56" s="33" t="str">
        <f>IF(入力!C31="","",入力!C31)</f>
        <v>ｺﾊﾞﾔｼ</v>
      </c>
      <c r="F56" s="33" t="str">
        <f>IF(入力!E31="","",入力!E31)</f>
        <v>ﾘｮｳｶﾞ</v>
      </c>
      <c r="G56" s="33">
        <f>IF(入力!M31="","",入力!M31)</f>
        <v>514552654</v>
      </c>
      <c r="H56" s="33" t="str">
        <f>IF(入力!I31="","",入力!I31)</f>
        <v>浦安市立舞浜小学校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工藤</v>
      </c>
      <c r="D57" s="33" t="str">
        <f>IF(入力!E34="","",入力!E34)</f>
        <v xml:space="preserve"> 匠生</v>
      </c>
      <c r="E57" s="33" t="str">
        <f>IF(入力!C33="","",入力!C33)</f>
        <v>ｸﾄﾞｳ</v>
      </c>
      <c r="F57" s="33" t="str">
        <f>IF(入力!E33="","",入力!E33)</f>
        <v>ｼｮｳ</v>
      </c>
      <c r="G57" s="33">
        <f>IF(入力!M33="","",入力!M33)</f>
        <v>513459832</v>
      </c>
      <c r="H57" s="33" t="str">
        <f>IF(入力!I33="","",入力!I33)</f>
        <v>市川市立新井小学校</v>
      </c>
      <c r="I57" s="33">
        <f>IF(入力!G33="","",入力!G33)</f>
        <v>4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 馬立</v>
      </c>
      <c r="D58" s="33" t="str">
        <f>IF(入力!E36="","",入力!E36)</f>
        <v xml:space="preserve"> 秀一</v>
      </c>
      <c r="E58" s="33" t="str">
        <f>IF(入力!C35="","",入力!C35)</f>
        <v>ｳﾏﾀﾞﾃ</v>
      </c>
      <c r="F58" s="33" t="str">
        <f>IF(入力!E35="","",入力!E35)</f>
        <v>ｼｭｳｲﾁ</v>
      </c>
      <c r="G58" s="33">
        <f>IF(入力!M35="","",入力!M35)</f>
        <v>513459893</v>
      </c>
      <c r="H58" s="33" t="str">
        <f>IF(入力!I35="","",入力!I35)</f>
        <v>浦安市立南小学校</v>
      </c>
      <c r="I58" s="33">
        <f>IF(入力!G35="","",入力!G35)</f>
        <v>4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笈川</v>
      </c>
      <c r="D59" s="33" t="str">
        <f>IF(入力!E38="","",入力!E38)</f>
        <v xml:space="preserve"> 颯人</v>
      </c>
      <c r="E59" s="33" t="str">
        <f>IF(入力!C37="","",入力!C37)</f>
        <v>ｵｲｶﾜ</v>
      </c>
      <c r="F59" s="33" t="str">
        <f>IF(入力!E37="","",入力!E37)</f>
        <v>ﾊﾔﾄ</v>
      </c>
      <c r="G59" s="33">
        <f>IF(入力!M37="","",入力!M37)</f>
        <v>513554137</v>
      </c>
      <c r="H59" s="33" t="str">
        <f>IF(入力!I37="","",入力!I37)</f>
        <v>浦安市立東野小学校</v>
      </c>
      <c r="I59" s="33">
        <f>IF(入力!G37="","",入力!G37)</f>
        <v>4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 xml:space="preserve"> 平野</v>
      </c>
      <c r="D60" s="33" t="str">
        <f>IF(入力!E40="","",入力!E40)</f>
        <v xml:space="preserve"> 晴</v>
      </c>
      <c r="E60" s="33" t="str">
        <f>IF(入力!C39="","",入力!C39)</f>
        <v>ﾋﾗﾉ</v>
      </c>
      <c r="F60" s="33" t="str">
        <f>IF(入力!E39="","",入力!E39)</f>
        <v>ﾊﾙ</v>
      </c>
      <c r="G60" s="33">
        <f>IF(入力!M39="","",入力!M39)</f>
        <v>515877587</v>
      </c>
      <c r="H60" s="33" t="str">
        <f>IF(入力!I39="","",入力!I39)</f>
        <v>浦安市立南小学校</v>
      </c>
      <c r="I60" s="33">
        <f>IF(入力!G39="","",入力!G39)</f>
        <v>4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2016-05-09T15:17:35Z</cp:lastPrinted>
  <dcterms:created xsi:type="dcterms:W3CDTF">2014-04-05T09:56:00Z</dcterms:created>
  <dcterms:modified xsi:type="dcterms:W3CDTF">2017-05-11T06:56:54Z</dcterms:modified>
</cp:coreProperties>
</file>