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973\Desktop\"/>
    </mc:Choice>
  </mc:AlternateContent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<sst xmlns="http://schemas.openxmlformats.org/spreadsheetml/2006/main" count="412" uniqueCount="270">
  <si>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</si>
  <si>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</si>
  <si>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</si>
  <si>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</si>
  <si>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</si>
  <si>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</si>
  <si>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</si>
  <si>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</si>
  <si>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</si>
  <si>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</si>
  <si>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</si>
  <si>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</si>
  <si>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</si>
  <si>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</si>
  <si>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</si>
  <si>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</si>
  <si>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</si>
  <si>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</si>
  <si>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</si>
  <si>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</si>
  <si>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</si>
  <si>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</si>
  <si>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</si>
  <si>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</si>
  <si>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</si>
  <si>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</si>
  <si>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</si>
  <si>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</si>
  <si>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</si>
  <si>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</si>
  <si>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</si>
  <si>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</si>
  <si>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</si>
  <si>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</si>
  <si>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</si>
  <si>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</si>
  <si>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</si>
  <si>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</si>
  <si>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</si>
  <si>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</si>
  <si>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</si>
  <si>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</si>
  <si>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</si>
  <si>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</si>
  <si>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</si>
  <si>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</si>
  <si>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</si>
  <si>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</si>
  <si>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</si>
  <si>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</si>
  <si>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</si>
  <si>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</si>
  <si>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</si>
  <si>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</si>
  <si>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</si>
  <si>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</si>
  <si>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</si>
  <si>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</si>
  <si>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</si>
  <si>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</si>
  <si>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</si>
  <si>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</si>
  <si>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</si>
  <si>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</si>
  <si>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</si>
  <si>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</si>
  <si>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</si>
  <si>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</si>
  <si>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</si>
  <si>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</si>
  <si>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</si>
  <si>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</si>
  <si>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</si>
  <si>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</si>
  <si>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</si>
  <si>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</si>
  <si>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</si>
  <si>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</si>
  <si>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</si>
  <si>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</si>
  <si>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</si>
  <si>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</si>
  <si>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</si>
  <si>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</si>
  <si>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</si>
  <si>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</si>
  <si>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</si>
  <si>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</si>
  <si>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</si>
  <si>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</si>
  <si>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</si>
  <si>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</si>
  <si>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</si>
  <si>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</si>
  <si>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</si>
  <si>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</si>
  <si>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</si>
  <si>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</si>
  <si>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</si>
  <si>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</si>
  <si>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</si>
  <si>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</si>
  <si>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</si>
  <si>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</si>
  <si>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</si>
  <si>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</si>
  <si>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</si>
  <si>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</si>
  <si>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</si>
  <si>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</si>
  <si>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</si>
  <si>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</si>
  <si>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</si>
  <si>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</si>
  <si>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</si>
  <si>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</si>
  <si>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</si>
  <si>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</si>
  <si>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</si>
  <si>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</si>
  <si>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</si>
  <si>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</si>
  <si>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</si>
  <si>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</si>
  <si>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</si>
  <si>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</si>
  <si>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</si>
  <si>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</si>
  <si>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</si>
  <si>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</si>
  <si>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</si>
  <si>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</si>
  <si>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</si>
  <si>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</si>
  <si>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</si>
  <si>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</si>
  <si>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</si>
  <si>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</si>
  <si>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</si>
  <si>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</si>
  <si>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</si>
  <si>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</si>
  <si>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</si>
  <si>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</si>
  <si>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</si>
  <si>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</si>
  <si>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</si>
  <si>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</si>
  <si>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</si>
  <si>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</si>
  <si>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</si>
  <si>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</si>
  <si>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</si>
  <si>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</si>
  <si>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</si>
  <si>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</si>
  <si>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</si>
  <si>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</si>
  <si>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</si>
  <si>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</si>
  <si>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</si>
  <si>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</si>
  <si>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</si>
  <si>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</si>
  <si>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</si>
  <si>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</si>
  <si>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</si>
  <si>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</si>
  <si>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</si>
  <si>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</si>
  <si>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</si>
  <si>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</si>
  <si>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</si>
  <si>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</si>
  <si>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</si>
  <si>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</si>
  <si>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</si>
  <si>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</si>
  <si>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</si>
  <si>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</si>
  <si>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</si>
  <si>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</si>
  <si>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</si>
  <si>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</si>
  <si>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</si>
  <si>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</si>
  <si>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</si>
  <si>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</si>
  <si>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</si>
  <si>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</si>
  <si>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</si>
  <si>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</si>
  <si>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</si>
  <si>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</si>
  <si>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</si>
  <si>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</si>
  <si>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</si>
  <si>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</si>
  <si>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</si>
  <si>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</si>
  <si>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飯山満南バレーボールクラブ</t>
    <rPh sb="0" eb="3">
      <t>ハサマ</t>
    </rPh>
    <rPh sb="3" eb="4">
      <t>ミナミ</t>
    </rPh>
    <phoneticPr fontId="2"/>
  </si>
  <si>
    <t>はさまみなみ</t>
    <phoneticPr fontId="2"/>
  </si>
  <si>
    <t>男子</t>
    <rPh sb="0" eb="2">
      <t>ダンシ</t>
    </rPh>
    <phoneticPr fontId="2"/>
  </si>
  <si>
    <t>船橋市</t>
    <rPh sb="0" eb="3">
      <t>フナバシシ</t>
    </rPh>
    <phoneticPr fontId="2"/>
  </si>
  <si>
    <t>東西</t>
    <rPh sb="0" eb="2">
      <t>トウザイ</t>
    </rPh>
    <phoneticPr fontId="2"/>
  </si>
  <si>
    <t>飯山満</t>
    <rPh sb="0" eb="3">
      <t>ハサマ</t>
    </rPh>
    <phoneticPr fontId="2"/>
  </si>
  <si>
    <t>高橋</t>
    <rPh sb="0" eb="2">
      <t>タカハシ</t>
    </rPh>
    <phoneticPr fontId="2"/>
  </si>
  <si>
    <t>由美</t>
    <rPh sb="0" eb="2">
      <t>ユミ</t>
    </rPh>
    <phoneticPr fontId="2"/>
  </si>
  <si>
    <t>タカハシ</t>
    <phoneticPr fontId="2"/>
  </si>
  <si>
    <t>ユミ</t>
    <phoneticPr fontId="2"/>
  </si>
  <si>
    <t>273</t>
    <phoneticPr fontId="2"/>
  </si>
  <si>
    <t>9862</t>
    <phoneticPr fontId="2"/>
  </si>
  <si>
    <t>船橋市駿河台２－２７－４４</t>
    <rPh sb="0" eb="3">
      <t>フナバシシ</t>
    </rPh>
    <rPh sb="3" eb="6">
      <t>スルガダイ</t>
    </rPh>
    <phoneticPr fontId="2"/>
  </si>
  <si>
    <t>090</t>
    <phoneticPr fontId="2"/>
  </si>
  <si>
    <t>5526</t>
    <phoneticPr fontId="2"/>
  </si>
  <si>
    <t>7853</t>
    <phoneticPr fontId="2"/>
  </si>
  <si>
    <t>池田</t>
    <rPh sb="0" eb="2">
      <t>イケダ</t>
    </rPh>
    <phoneticPr fontId="2"/>
  </si>
  <si>
    <t>和弘</t>
    <rPh sb="0" eb="2">
      <t>カズヒロ</t>
    </rPh>
    <phoneticPr fontId="2"/>
  </si>
  <si>
    <t>イケダ</t>
    <phoneticPr fontId="2"/>
  </si>
  <si>
    <t>カズヒロ</t>
    <phoneticPr fontId="2"/>
  </si>
  <si>
    <t>274</t>
    <phoneticPr fontId="2"/>
  </si>
  <si>
    <t>0816</t>
    <phoneticPr fontId="2"/>
  </si>
  <si>
    <t>船橋市芝山１－４９－５</t>
    <rPh sb="0" eb="3">
      <t>フナバシシ</t>
    </rPh>
    <rPh sb="3" eb="5">
      <t>シバヤマ</t>
    </rPh>
    <phoneticPr fontId="2"/>
  </si>
  <si>
    <t>4951</t>
    <phoneticPr fontId="2"/>
  </si>
  <si>
    <t>5402</t>
    <phoneticPr fontId="2"/>
  </si>
  <si>
    <t>町田</t>
    <rPh sb="0" eb="2">
      <t>マチダ</t>
    </rPh>
    <phoneticPr fontId="2"/>
  </si>
  <si>
    <t>佳子</t>
    <rPh sb="0" eb="2">
      <t>ケイコ</t>
    </rPh>
    <phoneticPr fontId="2"/>
  </si>
  <si>
    <t>マチダ</t>
    <phoneticPr fontId="2"/>
  </si>
  <si>
    <t>ケイコ</t>
    <phoneticPr fontId="2"/>
  </si>
  <si>
    <t>0816</t>
    <phoneticPr fontId="2"/>
  </si>
  <si>
    <t>船橋市芝山７－１３－１０</t>
    <rPh sb="0" eb="5">
      <t>フナバシシシバヤマ</t>
    </rPh>
    <phoneticPr fontId="2"/>
  </si>
  <si>
    <t>1139</t>
    <phoneticPr fontId="2"/>
  </si>
  <si>
    <t>4494</t>
    <phoneticPr fontId="2"/>
  </si>
  <si>
    <t>田中</t>
    <rPh sb="0" eb="2">
      <t>タナカ</t>
    </rPh>
    <phoneticPr fontId="2"/>
  </si>
  <si>
    <t>タカハシ</t>
    <phoneticPr fontId="2"/>
  </si>
  <si>
    <t>ユミ</t>
    <phoneticPr fontId="2"/>
  </si>
  <si>
    <t>尼崎</t>
    <rPh sb="0" eb="2">
      <t>アマガサキ</t>
    </rPh>
    <phoneticPr fontId="2"/>
  </si>
  <si>
    <t>元麒</t>
    <rPh sb="0" eb="1">
      <t>ゲン</t>
    </rPh>
    <rPh sb="1" eb="2">
      <t>ゴ</t>
    </rPh>
    <phoneticPr fontId="2"/>
  </si>
  <si>
    <t>アマガサキ</t>
    <phoneticPr fontId="2"/>
  </si>
  <si>
    <t>ゲンキ</t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</si>
  <si>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"/>
  </si>
  <si>
    <t>陸</t>
    <rPh sb="0" eb="1">
      <t>リク</t>
    </rPh>
    <phoneticPr fontId="2"/>
  </si>
  <si>
    <t>リク</t>
    <phoneticPr fontId="2"/>
  </si>
  <si>
    <t>タナカ</t>
    <phoneticPr fontId="2"/>
  </si>
  <si>
    <t>佑季</t>
    <rPh sb="0" eb="2">
      <t>ユウキ</t>
    </rPh>
    <phoneticPr fontId="2"/>
  </si>
  <si>
    <t>長政</t>
    <rPh sb="0" eb="2">
      <t>ナガマサ</t>
    </rPh>
    <phoneticPr fontId="2"/>
  </si>
  <si>
    <t>イケダ</t>
    <phoneticPr fontId="2"/>
  </si>
  <si>
    <t>ユウキ</t>
    <phoneticPr fontId="2"/>
  </si>
  <si>
    <t>ナガマサ</t>
    <phoneticPr fontId="2"/>
  </si>
  <si>
    <t>輝政</t>
    <rPh sb="0" eb="2">
      <t>テルマサ</t>
    </rPh>
    <phoneticPr fontId="2"/>
  </si>
  <si>
    <t>テルマサ</t>
    <phoneticPr fontId="2"/>
  </si>
  <si>
    <t>茅原</t>
    <rPh sb="0" eb="2">
      <t>チハラ</t>
    </rPh>
    <phoneticPr fontId="2"/>
  </si>
  <si>
    <t>チハラ</t>
    <phoneticPr fontId="2"/>
  </si>
  <si>
    <t>翼翔</t>
    <rPh sb="0" eb="1">
      <t>ツバサ</t>
    </rPh>
    <rPh sb="1" eb="2">
      <t>ショウ</t>
    </rPh>
    <phoneticPr fontId="2"/>
  </si>
  <si>
    <t>ツバサ</t>
    <phoneticPr fontId="2"/>
  </si>
  <si>
    <t>遼希</t>
    <rPh sb="0" eb="1">
      <t>リョウ</t>
    </rPh>
    <rPh sb="1" eb="2">
      <t>キ</t>
    </rPh>
    <phoneticPr fontId="2"/>
  </si>
  <si>
    <t>ハルキ</t>
    <phoneticPr fontId="2"/>
  </si>
  <si>
    <t>蓮寿</t>
    <rPh sb="0" eb="1">
      <t>レン</t>
    </rPh>
    <rPh sb="1" eb="2">
      <t>ジュ</t>
    </rPh>
    <phoneticPr fontId="2"/>
  </si>
  <si>
    <t>レンジュ</t>
    <phoneticPr fontId="2"/>
  </si>
  <si>
    <t>菊地</t>
    <rPh sb="0" eb="2">
      <t>キクチ</t>
    </rPh>
    <phoneticPr fontId="2"/>
  </si>
  <si>
    <t>キクチ</t>
    <phoneticPr fontId="2"/>
  </si>
  <si>
    <t>柊哉</t>
    <rPh sb="0" eb="1">
      <t>シュウ</t>
    </rPh>
    <rPh sb="1" eb="2">
      <t>ヤ</t>
    </rPh>
    <phoneticPr fontId="2"/>
  </si>
  <si>
    <t>シュウヤ</t>
    <phoneticPr fontId="2"/>
  </si>
  <si>
    <t>野口</t>
    <rPh sb="0" eb="2">
      <t>ノグチ</t>
    </rPh>
    <phoneticPr fontId="2"/>
  </si>
  <si>
    <t>ノグチ</t>
    <phoneticPr fontId="2"/>
  </si>
  <si>
    <t>侑誠</t>
    <rPh sb="0" eb="2">
      <t>ユウセイ</t>
    </rPh>
    <phoneticPr fontId="2"/>
  </si>
  <si>
    <t>ユウセイ</t>
    <phoneticPr fontId="2"/>
  </si>
  <si>
    <t>高郷小学校</t>
    <rPh sb="0" eb="2">
      <t>タカサト</t>
    </rPh>
    <rPh sb="2" eb="5">
      <t>ショウガッコウ</t>
    </rPh>
    <phoneticPr fontId="2"/>
  </si>
  <si>
    <t>①</t>
    <phoneticPr fontId="2"/>
  </si>
  <si>
    <t>090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</si>
</sst>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Y33" sqref="Y33:AG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202</v>
      </c>
      <c r="K3" s="84"/>
      <c r="L3" s="84"/>
      <c r="M3" s="84"/>
      <c r="N3" s="84"/>
      <c r="O3" s="85"/>
      <c r="P3" s="208" t="s">
        <v>203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179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430895125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12003</v>
      </c>
      <c r="K5" s="145"/>
      <c r="L5" s="145"/>
      <c r="M5" s="145"/>
      <c r="N5" s="145"/>
      <c r="O5" s="145"/>
      <c r="P5" s="198" t="s">
        <v>204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205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4" t="s">
        <v>208</v>
      </c>
      <c r="D7" s="110"/>
      <c r="E7" s="135" t="s">
        <v>209</v>
      </c>
      <c r="F7" s="111"/>
      <c r="G7" s="92">
        <v>512223283</v>
      </c>
      <c r="H7" s="92"/>
      <c r="I7" s="92"/>
      <c r="J7" s="92"/>
      <c r="K7" s="92"/>
      <c r="L7" s="92"/>
      <c r="M7" s="92">
        <v>404622</v>
      </c>
      <c r="N7" s="92"/>
      <c r="O7" s="92"/>
      <c r="P7" s="89" t="s">
        <v>72</v>
      </c>
      <c r="Q7" s="90"/>
      <c r="R7" s="108" t="s">
        <v>210</v>
      </c>
      <c r="S7" s="108"/>
      <c r="T7" s="108"/>
      <c r="U7" s="108"/>
      <c r="V7" s="50" t="s">
        <v>73</v>
      </c>
      <c r="W7" s="107" t="s">
        <v>211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213</v>
      </c>
      <c r="AM7" s="146"/>
      <c r="AN7" s="146"/>
      <c r="AO7" s="146"/>
      <c r="AP7" s="146"/>
      <c r="AQ7" s="146"/>
      <c r="AR7" s="146"/>
      <c r="AS7" s="59" t="s">
        <v>75</v>
      </c>
      <c r="AT7" s="257">
        <v>41</v>
      </c>
    </row>
    <row r="8" spans="1:51" ht="18" customHeight="1">
      <c r="A8" s="99"/>
      <c r="B8" s="100"/>
      <c r="C8" s="137" t="s">
        <v>206</v>
      </c>
      <c r="D8" s="138"/>
      <c r="E8" s="139" t="s">
        <v>207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212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214</v>
      </c>
      <c r="AL8" s="150"/>
      <c r="AM8" s="150"/>
      <c r="AN8" s="150"/>
      <c r="AO8" s="60" t="s">
        <v>76</v>
      </c>
      <c r="AP8" s="150" t="s">
        <v>215</v>
      </c>
      <c r="AQ8" s="150"/>
      <c r="AR8" s="150"/>
      <c r="AS8" s="151"/>
      <c r="AT8" s="257"/>
    </row>
    <row r="9" spans="1:51" ht="14.45" customHeight="1">
      <c r="A9" s="99" t="s">
        <v>150</v>
      </c>
      <c r="B9" s="100"/>
      <c r="C9" s="134" t="s">
        <v>218</v>
      </c>
      <c r="D9" s="110"/>
      <c r="E9" s="135" t="s">
        <v>219</v>
      </c>
      <c r="F9" s="111"/>
      <c r="G9" s="92">
        <v>514693044</v>
      </c>
      <c r="H9" s="92"/>
      <c r="I9" s="92"/>
      <c r="J9" s="92"/>
      <c r="K9" s="92"/>
      <c r="L9" s="92"/>
      <c r="M9" s="92">
        <v>401346</v>
      </c>
      <c r="N9" s="92"/>
      <c r="O9" s="92"/>
      <c r="P9" s="89" t="s">
        <v>72</v>
      </c>
      <c r="Q9" s="90"/>
      <c r="R9" s="108" t="s">
        <v>220</v>
      </c>
      <c r="S9" s="108"/>
      <c r="T9" s="108"/>
      <c r="U9" s="108"/>
      <c r="V9" s="50" t="s">
        <v>73</v>
      </c>
      <c r="W9" s="107" t="s">
        <v>221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213</v>
      </c>
      <c r="AM9" s="146"/>
      <c r="AN9" s="146"/>
      <c r="AO9" s="146"/>
      <c r="AP9" s="146"/>
      <c r="AQ9" s="146"/>
      <c r="AR9" s="146"/>
      <c r="AS9" s="59" t="s">
        <v>194</v>
      </c>
      <c r="AT9" s="258">
        <v>65</v>
      </c>
    </row>
    <row r="10" spans="1:51" ht="18" customHeight="1">
      <c r="A10" s="99"/>
      <c r="B10" s="100"/>
      <c r="C10" s="137" t="s">
        <v>216</v>
      </c>
      <c r="D10" s="138"/>
      <c r="E10" s="139" t="s">
        <v>217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222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 t="s">
        <v>223</v>
      </c>
      <c r="AL10" s="150"/>
      <c r="AM10" s="150"/>
      <c r="AN10" s="150"/>
      <c r="AO10" s="60" t="s">
        <v>195</v>
      </c>
      <c r="AP10" s="150" t="s">
        <v>224</v>
      </c>
      <c r="AQ10" s="150"/>
      <c r="AR10" s="150"/>
      <c r="AS10" s="151"/>
      <c r="AT10" s="258"/>
    </row>
    <row r="11" spans="1:51" ht="14.45" customHeight="1">
      <c r="A11" s="99" t="s">
        <v>151</v>
      </c>
      <c r="B11" s="100"/>
      <c r="C11" s="134" t="s">
        <v>227</v>
      </c>
      <c r="D11" s="110"/>
      <c r="E11" s="135" t="s">
        <v>228</v>
      </c>
      <c r="F11" s="111"/>
      <c r="G11" s="92">
        <v>515931908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220</v>
      </c>
      <c r="S11" s="108"/>
      <c r="T11" s="108"/>
      <c r="U11" s="108"/>
      <c r="V11" s="50" t="s">
        <v>73</v>
      </c>
      <c r="W11" s="107" t="s">
        <v>229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213</v>
      </c>
      <c r="AM11" s="146"/>
      <c r="AN11" s="146"/>
      <c r="AO11" s="146"/>
      <c r="AP11" s="146"/>
      <c r="AQ11" s="146"/>
      <c r="AR11" s="146"/>
      <c r="AS11" s="59" t="s">
        <v>194</v>
      </c>
      <c r="AT11" s="258">
        <v>41</v>
      </c>
    </row>
    <row r="12" spans="1:51" ht="18" customHeight="1">
      <c r="A12" s="99"/>
      <c r="B12" s="100"/>
      <c r="C12" s="137" t="s">
        <v>225</v>
      </c>
      <c r="D12" s="138"/>
      <c r="E12" s="139" t="s">
        <v>226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230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 t="s">
        <v>231</v>
      </c>
      <c r="AL12" s="150"/>
      <c r="AM12" s="150"/>
      <c r="AN12" s="150"/>
      <c r="AO12" s="60" t="s">
        <v>195</v>
      </c>
      <c r="AP12" s="150" t="s">
        <v>232</v>
      </c>
      <c r="AQ12" s="150"/>
      <c r="AR12" s="150"/>
      <c r="AS12" s="151"/>
      <c r="AT12" s="258"/>
    </row>
    <row r="13" spans="1:51" ht="15" customHeight="1">
      <c r="A13" s="99" t="s">
        <v>152</v>
      </c>
      <c r="B13" s="100"/>
      <c r="C13" s="162"/>
      <c r="D13" s="110"/>
      <c r="E13" s="110"/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52"/>
      <c r="D14" s="138"/>
      <c r="E14" s="138"/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4" t="s">
        <v>166</v>
      </c>
      <c r="B15" s="100"/>
      <c r="C15" s="134" t="s">
        <v>234</v>
      </c>
      <c r="D15" s="110"/>
      <c r="E15" s="135" t="s">
        <v>235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/>
      <c r="S15" s="108"/>
      <c r="T15" s="108"/>
      <c r="U15" s="108"/>
      <c r="V15" s="49" t="s">
        <v>73</v>
      </c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/>
      <c r="AM15" s="146"/>
      <c r="AN15" s="146"/>
      <c r="AO15" s="146"/>
      <c r="AP15" s="146"/>
      <c r="AQ15" s="146"/>
      <c r="AR15" s="146"/>
      <c r="AS15" s="59" t="s">
        <v>194</v>
      </c>
      <c r="AT15" s="258"/>
    </row>
    <row r="16" spans="1:51" ht="18" customHeight="1">
      <c r="A16" s="99"/>
      <c r="B16" s="100"/>
      <c r="C16" s="137" t="s">
        <v>206</v>
      </c>
      <c r="D16" s="138"/>
      <c r="E16" s="139" t="s">
        <v>207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5"/>
      <c r="AK16" s="149"/>
      <c r="AL16" s="150"/>
      <c r="AM16" s="150"/>
      <c r="AN16" s="150"/>
      <c r="AO16" s="60" t="s">
        <v>195</v>
      </c>
      <c r="AP16" s="150"/>
      <c r="AQ16" s="150"/>
      <c r="AR16" s="150"/>
      <c r="AS16" s="151"/>
      <c r="AT16" s="258"/>
    </row>
    <row r="17" spans="1:46">
      <c r="A17" s="99" t="s">
        <v>6</v>
      </c>
      <c r="B17" s="100"/>
      <c r="C17" s="157" t="str">
        <f>IF(P16="","",P16)</f>
        <v/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/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269</v>
      </c>
      <c r="D21" s="78"/>
      <c r="E21" s="78">
        <v>5526</v>
      </c>
      <c r="F21" s="78"/>
      <c r="G21" s="78">
        <v>7853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8" t="s">
        <v>173</v>
      </c>
      <c r="D23" s="159"/>
      <c r="E23" s="160" t="s">
        <v>174</v>
      </c>
      <c r="F23" s="161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7" t="s">
        <v>167</v>
      </c>
      <c r="Q23" s="141"/>
      <c r="R23" s="141"/>
      <c r="S23" s="141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6" t="s">
        <v>268</v>
      </c>
      <c r="C25" s="134" t="s">
        <v>238</v>
      </c>
      <c r="D25" s="110"/>
      <c r="E25" s="135" t="s">
        <v>239</v>
      </c>
      <c r="F25" s="111"/>
      <c r="G25" s="121">
        <v>5</v>
      </c>
      <c r="H25" s="117"/>
      <c r="I25" s="115" t="s">
        <v>240</v>
      </c>
      <c r="J25" s="116"/>
      <c r="K25" s="116"/>
      <c r="L25" s="117"/>
      <c r="M25" s="121">
        <v>514693093</v>
      </c>
      <c r="N25" s="116"/>
      <c r="O25" s="117"/>
      <c r="P25" s="121">
        <v>142</v>
      </c>
      <c r="Q25" s="116"/>
      <c r="R25" s="116"/>
      <c r="S25" s="116"/>
      <c r="T25" s="122"/>
      <c r="U25" s="1"/>
      <c r="V25" s="1"/>
      <c r="W25" s="1"/>
      <c r="X25" s="1"/>
      <c r="Y25" s="124">
        <v>8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236</v>
      </c>
      <c r="D26" s="138"/>
      <c r="E26" s="139" t="s">
        <v>237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234</v>
      </c>
      <c r="D27" s="110"/>
      <c r="E27" s="135" t="s">
        <v>242</v>
      </c>
      <c r="F27" s="111"/>
      <c r="G27" s="121">
        <v>5</v>
      </c>
      <c r="H27" s="117"/>
      <c r="I27" s="115" t="s">
        <v>240</v>
      </c>
      <c r="J27" s="116"/>
      <c r="K27" s="116"/>
      <c r="L27" s="117"/>
      <c r="M27" s="121">
        <v>514693057</v>
      </c>
      <c r="N27" s="116"/>
      <c r="O27" s="117"/>
      <c r="P27" s="121">
        <v>152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206</v>
      </c>
      <c r="D28" s="138"/>
      <c r="E28" s="139" t="s">
        <v>241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243</v>
      </c>
      <c r="D29" s="110"/>
      <c r="E29" s="135" t="s">
        <v>247</v>
      </c>
      <c r="F29" s="111"/>
      <c r="G29" s="121">
        <v>5</v>
      </c>
      <c r="H29" s="117"/>
      <c r="I29" s="115" t="s">
        <v>240</v>
      </c>
      <c r="J29" s="116"/>
      <c r="K29" s="116"/>
      <c r="L29" s="117"/>
      <c r="M29" s="121">
        <v>515789353</v>
      </c>
      <c r="N29" s="116"/>
      <c r="O29" s="117"/>
      <c r="P29" s="121">
        <v>140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233</v>
      </c>
      <c r="D30" s="138"/>
      <c r="E30" s="139" t="s">
        <v>244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246</v>
      </c>
      <c r="D31" s="110"/>
      <c r="E31" s="135" t="s">
        <v>248</v>
      </c>
      <c r="F31" s="111"/>
      <c r="G31" s="121">
        <v>5</v>
      </c>
      <c r="H31" s="117"/>
      <c r="I31" s="115" t="s">
        <v>240</v>
      </c>
      <c r="J31" s="116"/>
      <c r="K31" s="116"/>
      <c r="L31" s="117"/>
      <c r="M31" s="121">
        <v>512638764</v>
      </c>
      <c r="N31" s="116"/>
      <c r="O31" s="117"/>
      <c r="P31" s="121">
        <v>150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216</v>
      </c>
      <c r="D32" s="138"/>
      <c r="E32" s="139" t="s">
        <v>245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218</v>
      </c>
      <c r="D33" s="110"/>
      <c r="E33" s="135" t="s">
        <v>250</v>
      </c>
      <c r="F33" s="111"/>
      <c r="G33" s="121">
        <v>5</v>
      </c>
      <c r="H33" s="117"/>
      <c r="I33" s="115" t="s">
        <v>240</v>
      </c>
      <c r="J33" s="116"/>
      <c r="K33" s="116"/>
      <c r="L33" s="117"/>
      <c r="M33" s="121">
        <v>512638676</v>
      </c>
      <c r="N33" s="116"/>
      <c r="O33" s="117"/>
      <c r="P33" s="121">
        <v>150</v>
      </c>
      <c r="Q33" s="116"/>
      <c r="R33" s="116"/>
      <c r="S33" s="116"/>
      <c r="T33" s="122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216</v>
      </c>
      <c r="D34" s="138"/>
      <c r="E34" s="139" t="s">
        <v>249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252</v>
      </c>
      <c r="D35" s="110"/>
      <c r="E35" s="135" t="s">
        <v>254</v>
      </c>
      <c r="F35" s="111"/>
      <c r="G35" s="121">
        <v>4</v>
      </c>
      <c r="H35" s="117"/>
      <c r="I35" s="115" t="s">
        <v>240</v>
      </c>
      <c r="J35" s="116"/>
      <c r="K35" s="116"/>
      <c r="L35" s="117"/>
      <c r="M35" s="121">
        <v>514693073</v>
      </c>
      <c r="N35" s="116"/>
      <c r="O35" s="117"/>
      <c r="P35" s="121">
        <v>140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251</v>
      </c>
      <c r="D36" s="138"/>
      <c r="E36" s="139" t="s">
        <v>253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227</v>
      </c>
      <c r="D37" s="110"/>
      <c r="E37" s="135" t="s">
        <v>256</v>
      </c>
      <c r="F37" s="111"/>
      <c r="G37" s="121">
        <v>4</v>
      </c>
      <c r="H37" s="117"/>
      <c r="I37" s="115" t="s">
        <v>267</v>
      </c>
      <c r="J37" s="116"/>
      <c r="K37" s="116"/>
      <c r="L37" s="117"/>
      <c r="M37" s="121">
        <v>514693086</v>
      </c>
      <c r="N37" s="116"/>
      <c r="O37" s="117"/>
      <c r="P37" s="121">
        <v>140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225</v>
      </c>
      <c r="D38" s="138"/>
      <c r="E38" s="139" t="s">
        <v>255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234</v>
      </c>
      <c r="D39" s="110"/>
      <c r="E39" s="135" t="s">
        <v>258</v>
      </c>
      <c r="F39" s="111"/>
      <c r="G39" s="121">
        <v>3</v>
      </c>
      <c r="H39" s="117"/>
      <c r="I39" s="115" t="s">
        <v>240</v>
      </c>
      <c r="J39" s="116"/>
      <c r="K39" s="116"/>
      <c r="L39" s="117"/>
      <c r="M39" s="121">
        <v>514693068</v>
      </c>
      <c r="N39" s="116"/>
      <c r="O39" s="117"/>
      <c r="P39" s="121">
        <v>137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206</v>
      </c>
      <c r="D40" s="138"/>
      <c r="E40" s="139" t="s">
        <v>257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260</v>
      </c>
      <c r="D41" s="110"/>
      <c r="E41" s="135" t="s">
        <v>262</v>
      </c>
      <c r="F41" s="111"/>
      <c r="G41" s="121">
        <v>3</v>
      </c>
      <c r="H41" s="117"/>
      <c r="I41" s="115" t="s">
        <v>240</v>
      </c>
      <c r="J41" s="116"/>
      <c r="K41" s="116"/>
      <c r="L41" s="117"/>
      <c r="M41" s="121">
        <v>516584331</v>
      </c>
      <c r="N41" s="116"/>
      <c r="O41" s="117"/>
      <c r="P41" s="121">
        <v>138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259</v>
      </c>
      <c r="D42" s="138"/>
      <c r="E42" s="139" t="s">
        <v>261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264</v>
      </c>
      <c r="D43" s="110"/>
      <c r="E43" s="135" t="s">
        <v>266</v>
      </c>
      <c r="F43" s="111"/>
      <c r="G43" s="121">
        <v>3</v>
      </c>
      <c r="H43" s="117"/>
      <c r="I43" s="115" t="s">
        <v>240</v>
      </c>
      <c r="J43" s="116"/>
      <c r="K43" s="116"/>
      <c r="L43" s="117"/>
      <c r="M43" s="121">
        <v>516584328</v>
      </c>
      <c r="N43" s="116"/>
      <c r="O43" s="117"/>
      <c r="P43" s="121">
        <v>126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263</v>
      </c>
      <c r="D44" s="138"/>
      <c r="E44" s="139" t="s">
        <v>265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/>
      <c r="C45" s="162"/>
      <c r="D45" s="110"/>
      <c r="E45" s="110"/>
      <c r="F45" s="111"/>
      <c r="G45" s="121"/>
      <c r="H45" s="117"/>
      <c r="I45" s="121"/>
      <c r="J45" s="116"/>
      <c r="K45" s="116"/>
      <c r="L45" s="117"/>
      <c r="M45" s="121"/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52"/>
      <c r="D46" s="138"/>
      <c r="E46" s="138"/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62"/>
      <c r="D47" s="110"/>
      <c r="E47" s="110"/>
      <c r="F47" s="111"/>
      <c r="G47" s="121"/>
      <c r="H47" s="117"/>
      <c r="I47" s="121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0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飯山満南バレーボールクラブ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430895125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高橋　由美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512223283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404622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池田　和弘</v>
      </c>
      <c r="D9" s="276"/>
      <c r="E9" s="276"/>
      <c r="F9" s="276"/>
      <c r="G9" s="265">
        <f>IF(入力!G9="","",入力!G9)</f>
        <v>514693044</v>
      </c>
      <c r="H9" s="265"/>
      <c r="I9" s="265"/>
      <c r="J9" s="265" t="str">
        <f>IF(入力!J9="","",入力!J9)</f>
        <v/>
      </c>
      <c r="K9" s="265"/>
      <c r="L9" s="265"/>
      <c r="M9" s="265">
        <f>IF(入力!M9="","",入力!M9)</f>
        <v>401346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町田　佳子</v>
      </c>
      <c r="D11" s="276"/>
      <c r="E11" s="276"/>
      <c r="F11" s="276"/>
      <c r="G11" s="265">
        <f>IF(入力!G11="","",入力!G11)</f>
        <v>515931908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高橋　由美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3" t="s">
        <v>6</v>
      </c>
      <c r="B17" s="263"/>
      <c r="C17" s="266" t="str">
        <f>IF(入力!C17="","",入力!C17&amp;"　"&amp;入力!E17)</f>
        <v/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/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090－5526－7853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尼崎　元麒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飯山満南小学校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514693093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高橋　陸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飯山満南小学校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514693057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田中　佑季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飯山満南小学校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515789353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池田　長政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飯山満南小学校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512638764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池田　輝政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飯山満南小学校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512638676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茅原　翼翔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飯山満南小学校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514693073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町田　遼希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高郷小学校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514693086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高橋　蓮寿</v>
      </c>
      <c r="D39" s="276"/>
      <c r="E39" s="276"/>
      <c r="F39" s="276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飯山満南小学校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514693068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菊地　柊哉</v>
      </c>
      <c r="D41" s="276"/>
      <c r="E41" s="276"/>
      <c r="F41" s="276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飯山満南小学校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516584331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野口　侑誠</v>
      </c>
      <c r="D43" s="276"/>
      <c r="E43" s="276"/>
      <c r="F43" s="276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飯山満南小学校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516584328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9"/>
      <c r="AW1" s="299"/>
      <c r="AX1" s="4" t="s">
        <v>28</v>
      </c>
      <c r="AY1" s="5"/>
      <c r="AZ1" s="299"/>
      <c r="BA1" s="299"/>
      <c r="BB1" s="4" t="s">
        <v>29</v>
      </c>
      <c r="BC1" s="5"/>
      <c r="BD1" s="299"/>
      <c r="BE1" s="29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0" t="s">
        <v>65</v>
      </c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  <c r="AY5" s="300"/>
      <c r="AZ5" s="300"/>
      <c r="BA5" s="300"/>
      <c r="BB5" s="300"/>
      <c r="BC5" s="300"/>
      <c r="BD5" s="300"/>
      <c r="BE5" s="300"/>
      <c r="BF5" s="30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9" t="s">
        <v>32</v>
      </c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2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5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9">
        <v>36</v>
      </c>
      <c r="I12" s="340"/>
      <c r="J12" s="341"/>
      <c r="K12" s="4"/>
    </row>
    <row r="13" spans="1:60" ht="13.5" customHeight="1">
      <c r="F13" s="4" t="s">
        <v>35</v>
      </c>
      <c r="G13" s="4"/>
      <c r="H13" s="342"/>
      <c r="I13" s="343"/>
      <c r="J13" s="34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8" t="s">
        <v>37</v>
      </c>
      <c r="D16" s="311"/>
      <c r="E16" s="311"/>
      <c r="F16" s="311"/>
      <c r="G16" s="312"/>
      <c r="H16" s="337" t="s">
        <v>66</v>
      </c>
      <c r="I16" s="338"/>
      <c r="J16" s="338"/>
      <c r="K16" s="311" t="str">
        <f>IF(入力!C2="","",入力!C2)</f>
        <v>はさまみなみ</v>
      </c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2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302" t="s">
        <v>38</v>
      </c>
      <c r="AK16" s="303"/>
      <c r="AL16" s="303"/>
      <c r="AM16" s="304"/>
      <c r="AN16" s="331" t="str">
        <f>IF(入力!P3="","",入力!P3)</f>
        <v>船橋市</v>
      </c>
      <c r="AO16" s="332"/>
      <c r="AP16" s="332"/>
      <c r="AQ16" s="332"/>
      <c r="AR16" s="332"/>
      <c r="AS16" s="332"/>
      <c r="AT16" s="303" t="s">
        <v>68</v>
      </c>
      <c r="AU16" s="304"/>
      <c r="AV16" s="310" t="s">
        <v>39</v>
      </c>
      <c r="AW16" s="311"/>
      <c r="AX16" s="311"/>
      <c r="AY16" s="312"/>
      <c r="AZ16" s="317" t="str">
        <f>IF(入力!P5="","",入力!P5)</f>
        <v>東西</v>
      </c>
      <c r="BA16" s="318"/>
      <c r="BB16" s="318"/>
      <c r="BC16" s="318"/>
      <c r="BD16" s="318"/>
      <c r="BE16" s="318"/>
      <c r="BF16" s="371" t="s">
        <v>40</v>
      </c>
    </row>
    <row r="17" spans="3:58" ht="4.5" customHeight="1">
      <c r="C17" s="369"/>
      <c r="D17" s="314"/>
      <c r="E17" s="314"/>
      <c r="F17" s="314"/>
      <c r="G17" s="315"/>
      <c r="H17" s="327" t="str">
        <f>IF(入力!C3="","",入力!C3)</f>
        <v>飯山満南バレーボールクラブ</v>
      </c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3" t="str">
        <f>IF(入力!J3="","","("&amp;入力!J3&amp;")")</f>
        <v>(男子)</v>
      </c>
      <c r="V17" s="323"/>
      <c r="W17" s="323"/>
      <c r="X17" s="324"/>
      <c r="Y17" s="353">
        <f>IF(入力!C4="","",入力!C4)</f>
        <v>430895125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305"/>
      <c r="AK17" s="306"/>
      <c r="AL17" s="306"/>
      <c r="AM17" s="307"/>
      <c r="AN17" s="333"/>
      <c r="AO17" s="334"/>
      <c r="AP17" s="334"/>
      <c r="AQ17" s="334"/>
      <c r="AR17" s="334"/>
      <c r="AS17" s="334"/>
      <c r="AT17" s="306"/>
      <c r="AU17" s="307"/>
      <c r="AV17" s="313"/>
      <c r="AW17" s="314"/>
      <c r="AX17" s="314"/>
      <c r="AY17" s="315"/>
      <c r="AZ17" s="319"/>
      <c r="BA17" s="320"/>
      <c r="BB17" s="320"/>
      <c r="BC17" s="320"/>
      <c r="BD17" s="320"/>
      <c r="BE17" s="320"/>
      <c r="BF17" s="372"/>
    </row>
    <row r="18" spans="3:58" ht="16.5" customHeight="1">
      <c r="C18" s="370"/>
      <c r="D18" s="296"/>
      <c r="E18" s="296"/>
      <c r="F18" s="296"/>
      <c r="G18" s="316"/>
      <c r="H18" s="329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25"/>
      <c r="V18" s="325"/>
      <c r="W18" s="325"/>
      <c r="X18" s="326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308"/>
      <c r="AK18" s="283"/>
      <c r="AL18" s="283"/>
      <c r="AM18" s="309"/>
      <c r="AN18" s="335"/>
      <c r="AO18" s="336"/>
      <c r="AP18" s="336"/>
      <c r="AQ18" s="336"/>
      <c r="AR18" s="336"/>
      <c r="AS18" s="336"/>
      <c r="AT18" s="283"/>
      <c r="AU18" s="309"/>
      <c r="AV18" s="297"/>
      <c r="AW18" s="296"/>
      <c r="AX18" s="296"/>
      <c r="AY18" s="316"/>
      <c r="AZ18" s="321" t="str">
        <f>IF(入力!AE5="","",入力!AE5)</f>
        <v>飯山満</v>
      </c>
      <c r="BA18" s="322"/>
      <c r="BB18" s="322"/>
      <c r="BC18" s="322"/>
      <c r="BD18" s="322"/>
      <c r="BE18" s="322"/>
      <c r="BF18" s="13" t="s">
        <v>41</v>
      </c>
    </row>
    <row r="19" spans="3:58" ht="15" customHeight="1"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284" t="s">
        <v>42</v>
      </c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 t="s">
        <v>69</v>
      </c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 t="s">
        <v>70</v>
      </c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301"/>
    </row>
    <row r="20" spans="3:58" ht="15" customHeight="1">
      <c r="C20" s="286" t="s">
        <v>43</v>
      </c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5" t="str">
        <f>IF(入力!J7="","",入力!J7)</f>
        <v/>
      </c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 t="str">
        <f>IF(入力!J9="","",入力!J9)</f>
        <v/>
      </c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 t="str">
        <f>IF(入力!J11="","",入力!J11)</f>
        <v/>
      </c>
      <c r="AT20" s="285"/>
      <c r="AU20" s="285"/>
      <c r="AV20" s="285"/>
      <c r="AW20" s="285"/>
      <c r="AX20" s="285"/>
      <c r="AY20" s="285"/>
      <c r="AZ20" s="285"/>
      <c r="BA20" s="285"/>
      <c r="BB20" s="285"/>
      <c r="BC20" s="285"/>
      <c r="BD20" s="285"/>
      <c r="BE20" s="285"/>
      <c r="BF20" s="295"/>
    </row>
    <row r="21" spans="3:58" ht="15" customHeight="1">
      <c r="C21" s="286" t="s">
        <v>44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5">
        <f>IF(入力!M7="","",入力!M7)</f>
        <v>404622</v>
      </c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>
        <f>IF(入力!M9="","",入力!M9)</f>
        <v>401346</v>
      </c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 t="str">
        <f>IF(入力!M11="","",入力!M11)</f>
        <v/>
      </c>
      <c r="AT21" s="285"/>
      <c r="AU21" s="285"/>
      <c r="AV21" s="285"/>
      <c r="AW21" s="285"/>
      <c r="AX21" s="285"/>
      <c r="AY21" s="285"/>
      <c r="AZ21" s="285"/>
      <c r="BA21" s="285"/>
      <c r="BB21" s="285"/>
      <c r="BC21" s="285"/>
      <c r="BD21" s="285"/>
      <c r="BE21" s="285"/>
      <c r="BF21" s="295"/>
    </row>
    <row r="22" spans="3:58" ht="12" customHeight="1">
      <c r="C22" s="376" t="s">
        <v>71</v>
      </c>
      <c r="D22" s="377"/>
      <c r="E22" s="377"/>
      <c r="F22" s="377"/>
      <c r="G22" s="378"/>
      <c r="H22" s="379" t="str">
        <f>IF(入力!C7="","",入力!C7&amp;"　"&amp;入力!E7)</f>
        <v>タカハシ　ユミ</v>
      </c>
      <c r="I22" s="287"/>
      <c r="J22" s="287"/>
      <c r="K22" s="287"/>
      <c r="L22" s="287"/>
      <c r="M22" s="287"/>
      <c r="N22" s="287"/>
      <c r="O22" s="287"/>
      <c r="P22" s="287"/>
      <c r="Q22" s="288"/>
      <c r="R22" s="282" t="s">
        <v>45</v>
      </c>
      <c r="S22" s="287"/>
      <c r="T22" s="289">
        <f>IF(入力!AT7="","",入力!AT7)</f>
        <v>41</v>
      </c>
      <c r="U22" s="290"/>
      <c r="V22" s="291"/>
      <c r="W22" s="282" t="s">
        <v>46</v>
      </c>
      <c r="X22" s="282"/>
      <c r="Y22" s="282"/>
      <c r="Z22" s="14" t="s">
        <v>72</v>
      </c>
      <c r="AA22" s="15"/>
      <c r="AB22" s="287" t="str">
        <f>IF(入力!R7="","",入力!R7)</f>
        <v>273</v>
      </c>
      <c r="AC22" s="287"/>
      <c r="AD22" s="287"/>
      <c r="AE22" s="287"/>
      <c r="AF22" s="16" t="s">
        <v>73</v>
      </c>
      <c r="AG22" s="287" t="str">
        <f>IF(入力!W7="","",入力!W7)</f>
        <v>9862</v>
      </c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8"/>
      <c r="AU22" s="282" t="s">
        <v>47</v>
      </c>
      <c r="AV22" s="287"/>
      <c r="AW22" s="287"/>
      <c r="AX22" s="17" t="s">
        <v>74</v>
      </c>
      <c r="AY22" s="287" t="str">
        <f>IF(入力!AL7="","",入力!AL7)</f>
        <v>090</v>
      </c>
      <c r="AZ22" s="287"/>
      <c r="BA22" s="287"/>
      <c r="BB22" s="287"/>
      <c r="BC22" s="287"/>
      <c r="BD22" s="287"/>
      <c r="BE22" s="287"/>
      <c r="BF22" s="18" t="s">
        <v>75</v>
      </c>
    </row>
    <row r="23" spans="3:58" ht="19.5" customHeight="1">
      <c r="C23" s="370" t="s">
        <v>48</v>
      </c>
      <c r="D23" s="296"/>
      <c r="E23" s="296"/>
      <c r="F23" s="296"/>
      <c r="G23" s="316"/>
      <c r="H23" s="345" t="str">
        <f>IF(入力!C8="","",入力!C8&amp;"　"&amp;入力!E8)</f>
        <v>高橋　由美</v>
      </c>
      <c r="I23" s="346"/>
      <c r="J23" s="346"/>
      <c r="K23" s="346"/>
      <c r="L23" s="346"/>
      <c r="M23" s="346"/>
      <c r="N23" s="346"/>
      <c r="O23" s="346"/>
      <c r="P23" s="346"/>
      <c r="Q23" s="347"/>
      <c r="R23" s="296"/>
      <c r="S23" s="296"/>
      <c r="T23" s="292"/>
      <c r="U23" s="293"/>
      <c r="V23" s="294"/>
      <c r="W23" s="283"/>
      <c r="X23" s="283"/>
      <c r="Y23" s="283"/>
      <c r="Z23" s="329" t="str">
        <f>IF(入力!P8="","",入力!P8)</f>
        <v>船橋市駿河台２－２７－４４</v>
      </c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80"/>
      <c r="AU23" s="296"/>
      <c r="AV23" s="296"/>
      <c r="AW23" s="296"/>
      <c r="AX23" s="297" t="str">
        <f>IF(入力!AK8="","",入力!AK8)</f>
        <v>5526</v>
      </c>
      <c r="AY23" s="296"/>
      <c r="AZ23" s="296"/>
      <c r="BA23" s="296"/>
      <c r="BB23" s="19" t="s">
        <v>76</v>
      </c>
      <c r="BC23" s="296" t="str">
        <f>IF(入力!AP8="","",入力!AP8)</f>
        <v>7853</v>
      </c>
      <c r="BD23" s="296"/>
      <c r="BE23" s="296"/>
      <c r="BF23" s="298"/>
    </row>
    <row r="24" spans="3:58" ht="12" customHeight="1">
      <c r="C24" s="376" t="s">
        <v>77</v>
      </c>
      <c r="D24" s="377"/>
      <c r="E24" s="377"/>
      <c r="F24" s="377"/>
      <c r="G24" s="378"/>
      <c r="H24" s="379" t="str">
        <f>IF(入力!C9="","",入力!C9&amp;"　"&amp;入力!E9)</f>
        <v>イケダ　カズヒロ</v>
      </c>
      <c r="I24" s="287"/>
      <c r="J24" s="287"/>
      <c r="K24" s="287"/>
      <c r="L24" s="287"/>
      <c r="M24" s="287"/>
      <c r="N24" s="287"/>
      <c r="O24" s="287"/>
      <c r="P24" s="287"/>
      <c r="Q24" s="288"/>
      <c r="R24" s="282" t="s">
        <v>45</v>
      </c>
      <c r="S24" s="287"/>
      <c r="T24" s="289">
        <f>IF(入力!AT9="","",入力!AT9)</f>
        <v>65</v>
      </c>
      <c r="U24" s="290"/>
      <c r="V24" s="291"/>
      <c r="W24" s="282" t="s">
        <v>46</v>
      </c>
      <c r="X24" s="282"/>
      <c r="Y24" s="282"/>
      <c r="Z24" s="14" t="s">
        <v>72</v>
      </c>
      <c r="AA24" s="15"/>
      <c r="AB24" s="287" t="str">
        <f>IF(入力!R9="","",入力!R9)</f>
        <v>274</v>
      </c>
      <c r="AC24" s="287"/>
      <c r="AD24" s="287"/>
      <c r="AE24" s="287"/>
      <c r="AF24" s="16" t="s">
        <v>73</v>
      </c>
      <c r="AG24" s="287" t="str">
        <f>IF(入力!W9="","",入力!W9)</f>
        <v>0816</v>
      </c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82" t="s">
        <v>47</v>
      </c>
      <c r="AV24" s="287"/>
      <c r="AW24" s="287"/>
      <c r="AX24" s="17" t="s">
        <v>74</v>
      </c>
      <c r="AY24" s="287" t="str">
        <f>IF(入力!AL9="","",入力!AL9)</f>
        <v>090</v>
      </c>
      <c r="AZ24" s="287"/>
      <c r="BA24" s="287"/>
      <c r="BB24" s="287"/>
      <c r="BC24" s="287"/>
      <c r="BD24" s="287"/>
      <c r="BE24" s="287"/>
      <c r="BF24" s="18" t="s">
        <v>75</v>
      </c>
    </row>
    <row r="25" spans="3:58" ht="19.5" customHeight="1">
      <c r="C25" s="370" t="s">
        <v>78</v>
      </c>
      <c r="D25" s="296"/>
      <c r="E25" s="296"/>
      <c r="F25" s="296"/>
      <c r="G25" s="316"/>
      <c r="H25" s="345" t="str">
        <f>IF(入力!C10="","",入力!C10&amp;"　"&amp;入力!E10)</f>
        <v>池田　和弘</v>
      </c>
      <c r="I25" s="346"/>
      <c r="J25" s="346"/>
      <c r="K25" s="346"/>
      <c r="L25" s="346"/>
      <c r="M25" s="346"/>
      <c r="N25" s="346"/>
      <c r="O25" s="346"/>
      <c r="P25" s="346"/>
      <c r="Q25" s="347"/>
      <c r="R25" s="296"/>
      <c r="S25" s="296"/>
      <c r="T25" s="292"/>
      <c r="U25" s="293"/>
      <c r="V25" s="294"/>
      <c r="W25" s="283"/>
      <c r="X25" s="283"/>
      <c r="Y25" s="283"/>
      <c r="Z25" s="329" t="str">
        <f>IF(入力!P10="","",入力!P10)</f>
        <v>船橋市芝山１－４９－５</v>
      </c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80"/>
      <c r="AU25" s="296"/>
      <c r="AV25" s="296"/>
      <c r="AW25" s="296"/>
      <c r="AX25" s="297" t="str">
        <f>IF(入力!AK10="","",入力!AK10)</f>
        <v>4951</v>
      </c>
      <c r="AY25" s="296"/>
      <c r="AZ25" s="296"/>
      <c r="BA25" s="296"/>
      <c r="BB25" s="19" t="s">
        <v>76</v>
      </c>
      <c r="BC25" s="296" t="str">
        <f>IF(入力!AP10="","",入力!AP10)</f>
        <v>5402</v>
      </c>
      <c r="BD25" s="296"/>
      <c r="BE25" s="296"/>
      <c r="BF25" s="298"/>
    </row>
    <row r="26" spans="3:58" ht="12" customHeight="1">
      <c r="C26" s="376" t="s">
        <v>71</v>
      </c>
      <c r="D26" s="377"/>
      <c r="E26" s="377"/>
      <c r="F26" s="377"/>
      <c r="G26" s="378"/>
      <c r="H26" s="379" t="str">
        <f>IF(入力!C11="","",入力!C11&amp;"　"&amp;入力!E11)</f>
        <v>マチダ　ケイコ</v>
      </c>
      <c r="I26" s="287"/>
      <c r="J26" s="287"/>
      <c r="K26" s="287"/>
      <c r="L26" s="287"/>
      <c r="M26" s="287"/>
      <c r="N26" s="287"/>
      <c r="O26" s="287"/>
      <c r="P26" s="287"/>
      <c r="Q26" s="288"/>
      <c r="R26" s="282" t="s">
        <v>45</v>
      </c>
      <c r="S26" s="287"/>
      <c r="T26" s="289">
        <f>IF(入力!AT11="","",入力!AT11)</f>
        <v>41</v>
      </c>
      <c r="U26" s="290"/>
      <c r="V26" s="291"/>
      <c r="W26" s="282" t="s">
        <v>46</v>
      </c>
      <c r="X26" s="282"/>
      <c r="Y26" s="282"/>
      <c r="Z26" s="14" t="s">
        <v>72</v>
      </c>
      <c r="AA26" s="15"/>
      <c r="AB26" s="287" t="str">
        <f>IF(入力!R11="","",入力!R11)</f>
        <v>274</v>
      </c>
      <c r="AC26" s="287"/>
      <c r="AD26" s="287"/>
      <c r="AE26" s="287"/>
      <c r="AF26" s="16" t="s">
        <v>73</v>
      </c>
      <c r="AG26" s="287" t="str">
        <f>IF(入力!W11="","",入力!W11)</f>
        <v>0816</v>
      </c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8"/>
      <c r="AU26" s="282" t="s">
        <v>47</v>
      </c>
      <c r="AV26" s="287"/>
      <c r="AW26" s="287"/>
      <c r="AX26" s="17" t="s">
        <v>74</v>
      </c>
      <c r="AY26" s="287" t="str">
        <f>IF(入力!AL11="","",入力!AL11)</f>
        <v>090</v>
      </c>
      <c r="AZ26" s="287"/>
      <c r="BA26" s="287"/>
      <c r="BB26" s="287"/>
      <c r="BC26" s="287"/>
      <c r="BD26" s="287"/>
      <c r="BE26" s="287"/>
      <c r="BF26" s="18" t="s">
        <v>75</v>
      </c>
    </row>
    <row r="27" spans="3:58" ht="19.5" customHeight="1">
      <c r="C27" s="370" t="s">
        <v>79</v>
      </c>
      <c r="D27" s="296"/>
      <c r="E27" s="296"/>
      <c r="F27" s="296"/>
      <c r="G27" s="316"/>
      <c r="H27" s="345" t="str">
        <f>IF(入力!C12="","",入力!C12&amp;"　"&amp;入力!E12)</f>
        <v>町田　佳子</v>
      </c>
      <c r="I27" s="346"/>
      <c r="J27" s="346"/>
      <c r="K27" s="346"/>
      <c r="L27" s="346"/>
      <c r="M27" s="346"/>
      <c r="N27" s="346"/>
      <c r="O27" s="346"/>
      <c r="P27" s="346"/>
      <c r="Q27" s="347"/>
      <c r="R27" s="296"/>
      <c r="S27" s="296"/>
      <c r="T27" s="292"/>
      <c r="U27" s="293"/>
      <c r="V27" s="294"/>
      <c r="W27" s="283"/>
      <c r="X27" s="283"/>
      <c r="Y27" s="283"/>
      <c r="Z27" s="329" t="str">
        <f>IF(入力!P12="","",入力!P12)</f>
        <v>船橋市芝山７－１３－１０</v>
      </c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80"/>
      <c r="AU27" s="296"/>
      <c r="AV27" s="296"/>
      <c r="AW27" s="296"/>
      <c r="AX27" s="297" t="str">
        <f>IF(入力!AK12="","",入力!AK12)</f>
        <v>1139</v>
      </c>
      <c r="AY27" s="296"/>
      <c r="AZ27" s="296"/>
      <c r="BA27" s="296"/>
      <c r="BB27" s="19" t="s">
        <v>76</v>
      </c>
      <c r="BC27" s="296" t="str">
        <f>IF(入力!AP12="","",入力!AP12)</f>
        <v>4494</v>
      </c>
      <c r="BD27" s="296"/>
      <c r="BE27" s="296"/>
      <c r="BF27" s="298"/>
    </row>
    <row r="28" spans="3:58" ht="12" customHeight="1">
      <c r="C28" s="376" t="s">
        <v>71</v>
      </c>
      <c r="D28" s="377"/>
      <c r="E28" s="377"/>
      <c r="F28" s="377"/>
      <c r="G28" s="378"/>
      <c r="H28" s="379" t="str">
        <f>IF(入力!C15="","",入力!C15&amp;"　"&amp;入力!E15)</f>
        <v>タカハシ　ユミ</v>
      </c>
      <c r="I28" s="287"/>
      <c r="J28" s="287"/>
      <c r="K28" s="287"/>
      <c r="L28" s="287"/>
      <c r="M28" s="287"/>
      <c r="N28" s="287"/>
      <c r="O28" s="287"/>
      <c r="P28" s="287"/>
      <c r="Q28" s="288"/>
      <c r="R28" s="282" t="s">
        <v>45</v>
      </c>
      <c r="S28" s="287"/>
      <c r="T28" s="289" t="str">
        <f>IF(入力!AT15="","",入力!AT15)</f>
        <v/>
      </c>
      <c r="U28" s="290"/>
      <c r="V28" s="291"/>
      <c r="W28" s="282" t="s">
        <v>46</v>
      </c>
      <c r="X28" s="282"/>
      <c r="Y28" s="282"/>
      <c r="Z28" s="14" t="s">
        <v>72</v>
      </c>
      <c r="AA28" s="15"/>
      <c r="AB28" s="287" t="str">
        <f>IF(入力!R15="","",入力!R15)</f>
        <v/>
      </c>
      <c r="AC28" s="287"/>
      <c r="AD28" s="287"/>
      <c r="AE28" s="287"/>
      <c r="AF28" s="16" t="s">
        <v>73</v>
      </c>
      <c r="AG28" s="287" t="str">
        <f>IF(入力!W15="","",入力!W15)</f>
        <v/>
      </c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8"/>
      <c r="AU28" s="282" t="s">
        <v>47</v>
      </c>
      <c r="AV28" s="287"/>
      <c r="AW28" s="287"/>
      <c r="AX28" s="17" t="s">
        <v>74</v>
      </c>
      <c r="AY28" s="287" t="str">
        <f>IF(入力!AL15="","",入力!AL15)</f>
        <v/>
      </c>
      <c r="AZ28" s="287"/>
      <c r="BA28" s="287"/>
      <c r="BB28" s="287"/>
      <c r="BC28" s="287"/>
      <c r="BD28" s="287"/>
      <c r="BE28" s="287"/>
      <c r="BF28" s="18" t="s">
        <v>75</v>
      </c>
    </row>
    <row r="29" spans="3:58" ht="19.5" customHeight="1" thickBot="1">
      <c r="C29" s="373" t="s">
        <v>49</v>
      </c>
      <c r="D29" s="374"/>
      <c r="E29" s="374"/>
      <c r="F29" s="374"/>
      <c r="G29" s="375"/>
      <c r="H29" s="385" t="str">
        <f>IF(入力!C16="","",入力!C16&amp;"　"&amp;入力!E16)</f>
        <v>高橋　由美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74"/>
      <c r="S29" s="374"/>
      <c r="T29" s="382"/>
      <c r="U29" s="383"/>
      <c r="V29" s="384"/>
      <c r="W29" s="381"/>
      <c r="X29" s="381"/>
      <c r="Y29" s="381"/>
      <c r="Z29" s="398" t="str">
        <f>IF(入力!P16="","",入力!P16)</f>
        <v/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74"/>
      <c r="AV29" s="374"/>
      <c r="AW29" s="374"/>
      <c r="AX29" s="401" t="str">
        <f>IF(入力!AK16="","",入力!AK16)</f>
        <v/>
      </c>
      <c r="AY29" s="374"/>
      <c r="AZ29" s="374"/>
      <c r="BA29" s="374"/>
      <c r="BB29" s="73" t="s">
        <v>76</v>
      </c>
      <c r="BC29" s="374" t="str">
        <f>IF(入力!AP16="","",入力!AP16)</f>
        <v/>
      </c>
      <c r="BD29" s="374"/>
      <c r="BE29" s="374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アマガサキ　ゲンキ
尼崎　元麒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5</v>
      </c>
      <c r="R34" s="391"/>
      <c r="S34" s="392"/>
      <c r="T34" s="409" t="str">
        <f>IF(入力!I25="","",入力!I25)</f>
        <v>飯山満南小学校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514693093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142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タカハシ　リク
高橋　陸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5</v>
      </c>
      <c r="R36" s="391"/>
      <c r="S36" s="392"/>
      <c r="T36" s="409" t="str">
        <f>IF(入力!I27="","",入力!I27)</f>
        <v>飯山満南小学校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514693057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152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タナカ　ユウキ
田中　佑季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5</v>
      </c>
      <c r="R38" s="391"/>
      <c r="S38" s="392"/>
      <c r="T38" s="409" t="str">
        <f>IF(入力!I29="","",入力!I29)</f>
        <v>飯山満南小学校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515789353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140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イケダ　ナガマサ
池田　長政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5</v>
      </c>
      <c r="R40" s="391"/>
      <c r="S40" s="392"/>
      <c r="T40" s="409" t="str">
        <f>IF(入力!I31="","",入力!I31)</f>
        <v>飯山満南小学校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512638764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150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イケダ　テルマサ
池田　輝政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5</v>
      </c>
      <c r="R42" s="391"/>
      <c r="S42" s="392"/>
      <c r="T42" s="409" t="str">
        <f>IF(入力!I33="","",入力!I33)</f>
        <v>飯山満南小学校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512638676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150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チハラ　ツバサ
茅原　翼翔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4</v>
      </c>
      <c r="R44" s="391"/>
      <c r="S44" s="392"/>
      <c r="T44" s="409" t="str">
        <f>IF(入力!I35="","",入力!I35)</f>
        <v>飯山満南小学校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514693073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140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マチダ　ハルキ
町田　遼希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4</v>
      </c>
      <c r="R46" s="391"/>
      <c r="S46" s="392"/>
      <c r="T46" s="409" t="str">
        <f>IF(入力!I37="","",入力!I37)</f>
        <v>高郷小学校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514693086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140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タカハシ　レンジュ
高橋　蓮寿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3</v>
      </c>
      <c r="R48" s="391"/>
      <c r="S48" s="392"/>
      <c r="T48" s="409" t="str">
        <f>IF(入力!I39="","",入力!I39)</f>
        <v>飯山満南小学校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514693068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137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キクチ　シュウヤ
菊地　柊哉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3</v>
      </c>
      <c r="R50" s="391"/>
      <c r="S50" s="392"/>
      <c r="T50" s="409" t="str">
        <f>IF(入力!I41="","",入力!I41)</f>
        <v>飯山満南小学校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516584331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138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>
        <f>IF(入力!B43="","",入力!B43)</f>
        <v>10</v>
      </c>
      <c r="D52" s="417"/>
      <c r="E52" s="418"/>
      <c r="F52" s="403" t="str">
        <f>IF(入力!C44="","",入力!C43&amp;"　"&amp;入力!E43&amp;"
"&amp;入力!C44&amp;"　"&amp;入力!E44)</f>
        <v>ノグチ　ユウセイ
野口　侑誠</v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>
        <f>IF(入力!G43="","",入力!G43)</f>
        <v>3</v>
      </c>
      <c r="R52" s="391"/>
      <c r="S52" s="392"/>
      <c r="T52" s="409" t="str">
        <f>IF(入力!I43="","",入力!I43)</f>
        <v>飯山満南小学校</v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>
        <f>IF(入力!M43="","",入力!M43)</f>
        <v>516584328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>
        <f>IF(入力!P43="","",入力!P43)</f>
        <v>126</v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4"/>
      <c r="AS63" s="314"/>
      <c r="AT63" s="314"/>
      <c r="AU63" s="314"/>
      <c r="AV63" s="314"/>
      <c r="AW63" s="314"/>
      <c r="AX63" s="314"/>
      <c r="AY63" s="314"/>
      <c r="AZ63" s="314"/>
      <c r="BA63" s="314"/>
      <c r="BB63" s="314"/>
      <c r="BC63" s="314"/>
      <c r="BD63" s="314"/>
      <c r="BE63" s="314" t="s">
        <v>63</v>
      </c>
      <c r="BF63" s="31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飯山満南バレーボールクラブ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430895125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高橋　由美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512223283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404622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池田　和弘</v>
      </c>
      <c r="D9" s="276"/>
      <c r="E9" s="276"/>
      <c r="F9" s="276"/>
      <c r="G9" s="265">
        <f>IF(入力!G9="","",入力!G9)</f>
        <v>514693044</v>
      </c>
      <c r="H9" s="265"/>
      <c r="I9" s="265"/>
      <c r="J9" s="265" t="str">
        <f>IF(入力!J9="","",入力!J9)</f>
        <v/>
      </c>
      <c r="K9" s="265"/>
      <c r="L9" s="265"/>
      <c r="M9" s="265">
        <f>IF(入力!M9="","",入力!M9)</f>
        <v>401346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町田　佳子</v>
      </c>
      <c r="D11" s="276"/>
      <c r="E11" s="276"/>
      <c r="F11" s="276"/>
      <c r="G11" s="265">
        <f>IF(入力!G11="","",入力!G11)</f>
        <v>515931908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高橋　由美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3" t="s">
        <v>6</v>
      </c>
      <c r="B17" s="263"/>
      <c r="C17" s="266" t="str">
        <f>IF(入力!C17="","",入力!C17&amp;"　"&amp;入力!E17)</f>
        <v/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/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090－5526－7853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尼崎　元麒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飯山満南小学校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514693093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高橋　陸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飯山満南小学校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514693057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田中　佑季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飯山満南小学校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515789353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池田　長政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飯山満南小学校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512638764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池田　輝政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飯山満南小学校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512638676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茅原　翼翔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飯山満南小学校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514693073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町田　遼希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高郷小学校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514693086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高橋　蓮寿</v>
      </c>
      <c r="D39" s="276"/>
      <c r="E39" s="276"/>
      <c r="F39" s="276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飯山満南小学校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514693068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菊地　柊哉</v>
      </c>
      <c r="D41" s="276"/>
      <c r="E41" s="276"/>
      <c r="F41" s="276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飯山満南小学校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516584331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野口　侑誠</v>
      </c>
      <c r="D43" s="276"/>
      <c r="E43" s="276"/>
      <c r="F43" s="276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飯山満南小学校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516584328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3" sqref="T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飯山満南バレーボールクラブ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430895125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高橋　由美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512223283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404622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池田　和弘</v>
      </c>
      <c r="D9" s="276"/>
      <c r="E9" s="276"/>
      <c r="F9" s="276"/>
      <c r="G9" s="265">
        <f>IF(入力!G9="","",入力!G9)</f>
        <v>514693044</v>
      </c>
      <c r="H9" s="265"/>
      <c r="I9" s="265"/>
      <c r="J9" s="265" t="str">
        <f>IF(入力!J9="","",入力!J9)</f>
        <v/>
      </c>
      <c r="K9" s="265"/>
      <c r="L9" s="265"/>
      <c r="M9" s="265">
        <f>IF(入力!M9="","",入力!M9)</f>
        <v>401346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町田　佳子</v>
      </c>
      <c r="D11" s="276"/>
      <c r="E11" s="276"/>
      <c r="F11" s="276"/>
      <c r="G11" s="265">
        <f>IF(入力!G11="","",入力!G11)</f>
        <v>515931908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高橋　由美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3" t="s">
        <v>6</v>
      </c>
      <c r="B17" s="263"/>
      <c r="C17" s="266" t="str">
        <f>IF(入力!C17="","",入力!C17&amp;"　"&amp;入力!E17)</f>
        <v/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/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090－5526－7853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尼崎　元麒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飯山満南小学校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514693093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高橋　陸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飯山満南小学校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514693057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田中　佑季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飯山満南小学校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515789353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池田　長政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飯山満南小学校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512638764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池田　輝政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飯山満南小学校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512638676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茅原　翼翔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飯山満南小学校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514693073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町田　遼希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高郷小学校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514693086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高橋　蓮寿</v>
      </c>
      <c r="D39" s="276"/>
      <c r="E39" s="276"/>
      <c r="F39" s="276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飯山満南小学校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514693068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菊地　柊哉</v>
      </c>
      <c r="D41" s="276"/>
      <c r="E41" s="276"/>
      <c r="F41" s="276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飯山満南小学校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516584331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野口　侑誠</v>
      </c>
      <c r="D43" s="276"/>
      <c r="E43" s="276"/>
      <c r="F43" s="276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飯山満南小学校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516584328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8</v>
      </c>
      <c r="J5" s="444" t="str">
        <f>IF(入力!A55="","",入力!A55)</f>
        <v/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12003</v>
      </c>
      <c r="B7" s="33" t="str">
        <f>IF(入力!C3="","",入力!C3)</f>
        <v>飯山満南バレーボールクラブ</v>
      </c>
      <c r="C7" s="33" t="str">
        <f>IF(入力!C2="","",入力!C2)</f>
        <v>はさまみなみ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東西</v>
      </c>
      <c r="S7" s="33" t="str">
        <f>IF(入力!AE5="","",入力!AE5)</f>
        <v>飯山満</v>
      </c>
      <c r="T7" s="33"/>
      <c r="U7" s="33">
        <f>IF(入力!C4="","",入力!C4)</f>
        <v>430895125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高橋</v>
      </c>
      <c r="D16" s="33" t="str">
        <f>IF(入力!E8="","",入力!E8)</f>
        <v>由美</v>
      </c>
      <c r="E16" s="33" t="str">
        <f>IF(入力!C7="","",入力!C7)</f>
        <v>タカハシ</v>
      </c>
      <c r="F16" s="33" t="str">
        <f>IF(入力!E7="","",入力!E7)</f>
        <v>ユミ</v>
      </c>
      <c r="G16" s="33">
        <f>IF(入力!G7="","",入力!G7)</f>
        <v>512223283</v>
      </c>
      <c r="H16" s="33" t="str">
        <f>IF(入力!J7="","",入力!J7)</f>
        <v/>
      </c>
      <c r="I16" s="33">
        <f>IF(入力!M7="","",入力!M7)</f>
        <v>404622</v>
      </c>
      <c r="J16" s="33"/>
      <c r="K16" s="33"/>
      <c r="L16" s="33">
        <f>IF(入力!AT7="","",入力!AT7)</f>
        <v>41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9862</v>
      </c>
      <c r="T16" s="33" t="str">
        <f>IF(入力!P8="","",入力!P8)</f>
        <v>船橋市駿河台２－２７－４４</v>
      </c>
      <c r="U16" s="33" t="str">
        <f>IF(入力!AL7="","",入力!AL7)</f>
        <v>090</v>
      </c>
      <c r="V16" s="33" t="str">
        <f>IF(入力!AK8="","",入力!AK8)</f>
        <v>5526</v>
      </c>
      <c r="W16" s="33" t="str">
        <f>IF(入力!AP8="","",入力!AP8)</f>
        <v>7853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池田</v>
      </c>
      <c r="D17" s="33" t="str">
        <f>IF(入力!E10="","",入力!E10)</f>
        <v>和弘</v>
      </c>
      <c r="E17" s="33" t="str">
        <f>IF(入力!C9="","",入力!C9)</f>
        <v>イケダ</v>
      </c>
      <c r="F17" s="33" t="str">
        <f>IF(入力!E9="","",入力!E9)</f>
        <v>カズヒロ</v>
      </c>
      <c r="G17" s="33">
        <f>IF(入力!G9="","",入力!G9)</f>
        <v>514693044</v>
      </c>
      <c r="H17" s="33" t="str">
        <f>IF(入力!J9="","",入力!J9)</f>
        <v/>
      </c>
      <c r="I17" s="33">
        <f>IF(入力!M9="","",入力!M9)</f>
        <v>401346</v>
      </c>
      <c r="J17" s="33"/>
      <c r="K17" s="33"/>
      <c r="L17" s="33">
        <f>IF(入力!AT9="","",入力!AT9)</f>
        <v>65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0816</v>
      </c>
      <c r="T17" s="33" t="str">
        <f>IF(入力!P10="","",入力!P10)</f>
        <v>船橋市芝山１－４９－５</v>
      </c>
      <c r="U17" s="33" t="str">
        <f>IF(入力!AL9="","",入力!AL9)</f>
        <v>090</v>
      </c>
      <c r="V17" s="33" t="str">
        <f>IF(入力!AK10="","",入力!AK10)</f>
        <v>4951</v>
      </c>
      <c r="W17" s="33" t="str">
        <f>IF(入力!AP10="","",入力!AP10)</f>
        <v>5402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町田</v>
      </c>
      <c r="D20" s="33" t="str">
        <f>IF(入力!E12="","",入力!E12)</f>
        <v>佳子</v>
      </c>
      <c r="E20" s="33" t="str">
        <f>IF(入力!C11="","",入力!C11)</f>
        <v>マチダ</v>
      </c>
      <c r="F20" s="33" t="str">
        <f>IF(入力!E11="","",入力!E11)</f>
        <v>ケイコ</v>
      </c>
      <c r="G20" s="33">
        <f>IF(入力!G11="","",入力!G11)</f>
        <v>515931908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41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0816</v>
      </c>
      <c r="T20" s="33" t="str">
        <f>IF(入力!P12="","",入力!P12)</f>
        <v>船橋市芝山７－１３－１０</v>
      </c>
      <c r="U20" s="33" t="str">
        <f>IF(入力!AL11="","",入力!AL11)</f>
        <v>090</v>
      </c>
      <c r="V20" s="33" t="str">
        <f>IF(入力!AK12="","",入力!AK12)</f>
        <v>1139</v>
      </c>
      <c r="W20" s="33" t="str">
        <f>IF(入力!AP12="","",入力!AP12)</f>
        <v>4494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高橋</v>
      </c>
      <c r="D22" s="33" t="str">
        <f>IF(入力!E16="","",入力!E16)</f>
        <v>由美</v>
      </c>
      <c r="E22" s="33" t="str">
        <f>IF(入力!C15="","",入力!C15)</f>
        <v>タカハシ</v>
      </c>
      <c r="F22" s="33" t="str">
        <f>IF(入力!E15="","",入力!E15)</f>
        <v>ユミ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5526</v>
      </c>
      <c r="P22" s="33">
        <f>IF(入力!G21="","",入力!G21)</f>
        <v>7853</v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/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尼崎</v>
      </c>
      <c r="D24" s="75" t="str">
        <f>VLOOKUP($B$51,$A$53:$F$352,4)</f>
        <v>元麒</v>
      </c>
      <c r="E24" s="75" t="str">
        <f>VLOOKUP($B$51,$A$53:$F$352,5)</f>
        <v>アマガサキ</v>
      </c>
      <c r="F24" s="75" t="str">
        <f>VLOOKUP($B$51,$A$53:$F$352,6)</f>
        <v>ゲンキ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尼崎</v>
      </c>
      <c r="D53" s="33" t="str">
        <f>IF(入力!E26="","",入力!E26)</f>
        <v>元麒</v>
      </c>
      <c r="E53" s="33" t="str">
        <f>IF(入力!C25="","",入力!C25)</f>
        <v>アマガサキ</v>
      </c>
      <c r="F53" s="33" t="str">
        <f>IF(入力!E25="","",入力!E25)</f>
        <v>ゲンキ</v>
      </c>
      <c r="G53" s="33">
        <f>IF(入力!M25="","",入力!M25)</f>
        <v>514693093</v>
      </c>
      <c r="H53" s="33" t="str">
        <f>IF(入力!I25="","",入力!I25)</f>
        <v>飯山満南小学校</v>
      </c>
      <c r="I53" s="33">
        <f>IF(入力!G25="","",入力!G25)</f>
        <v>5</v>
      </c>
      <c r="J53" s="33">
        <f>IF(入力!P25="","",入力!P25)</f>
        <v>142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高橋</v>
      </c>
      <c r="D54" s="33" t="str">
        <f>IF(入力!E28="","",入力!E28)</f>
        <v>陸</v>
      </c>
      <c r="E54" s="33" t="str">
        <f>IF(入力!C27="","",入力!C27)</f>
        <v>タカハシ</v>
      </c>
      <c r="F54" s="33" t="str">
        <f>IF(入力!E27="","",入力!E27)</f>
        <v>リク</v>
      </c>
      <c r="G54" s="33">
        <f>IF(入力!M27="","",入力!M27)</f>
        <v>514693057</v>
      </c>
      <c r="H54" s="33" t="str">
        <f>IF(入力!I27="","",入力!I27)</f>
        <v>飯山満南小学校</v>
      </c>
      <c r="I54" s="33">
        <f>IF(入力!G27="","",入力!G27)</f>
        <v>5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田中</v>
      </c>
      <c r="D55" s="33" t="str">
        <f>IF(入力!E30="","",入力!E30)</f>
        <v>佑季</v>
      </c>
      <c r="E55" s="33" t="str">
        <f>IF(入力!C29="","",入力!C29)</f>
        <v>タナカ</v>
      </c>
      <c r="F55" s="33" t="str">
        <f>IF(入力!E29="","",入力!E29)</f>
        <v>ユウキ</v>
      </c>
      <c r="G55" s="33">
        <f>IF(入力!M29="","",入力!M29)</f>
        <v>515789353</v>
      </c>
      <c r="H55" s="33" t="str">
        <f>IF(入力!I29="","",入力!I29)</f>
        <v>飯山満南小学校</v>
      </c>
      <c r="I55" s="33">
        <f>IF(入力!G29="","",入力!G29)</f>
        <v>5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池田</v>
      </c>
      <c r="D56" s="33" t="str">
        <f>IF(入力!E32="","",入力!E32)</f>
        <v>長政</v>
      </c>
      <c r="E56" s="33" t="str">
        <f>IF(入力!C31="","",入力!C31)</f>
        <v>イケダ</v>
      </c>
      <c r="F56" s="33" t="str">
        <f>IF(入力!E31="","",入力!E31)</f>
        <v>ナガマサ</v>
      </c>
      <c r="G56" s="33">
        <f>IF(入力!M31="","",入力!M31)</f>
        <v>512638764</v>
      </c>
      <c r="H56" s="33" t="str">
        <f>IF(入力!I31="","",入力!I31)</f>
        <v>飯山満南小学校</v>
      </c>
      <c r="I56" s="33">
        <f>IF(入力!G31="","",入力!G31)</f>
        <v>5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池田</v>
      </c>
      <c r="D57" s="33" t="str">
        <f>IF(入力!E34="","",入力!E34)</f>
        <v>輝政</v>
      </c>
      <c r="E57" s="33" t="str">
        <f>IF(入力!C33="","",入力!C33)</f>
        <v>イケダ</v>
      </c>
      <c r="F57" s="33" t="str">
        <f>IF(入力!E33="","",入力!E33)</f>
        <v>テルマサ</v>
      </c>
      <c r="G57" s="33">
        <f>IF(入力!M33="","",入力!M33)</f>
        <v>512638676</v>
      </c>
      <c r="H57" s="33" t="str">
        <f>IF(入力!I33="","",入力!I33)</f>
        <v>飯山満南小学校</v>
      </c>
      <c r="I57" s="33">
        <f>IF(入力!G33="","",入力!G33)</f>
        <v>5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茅原</v>
      </c>
      <c r="D58" s="33" t="str">
        <f>IF(入力!E36="","",入力!E36)</f>
        <v>翼翔</v>
      </c>
      <c r="E58" s="33" t="str">
        <f>IF(入力!C35="","",入力!C35)</f>
        <v>チハラ</v>
      </c>
      <c r="F58" s="33" t="str">
        <f>IF(入力!E35="","",入力!E35)</f>
        <v>ツバサ</v>
      </c>
      <c r="G58" s="33">
        <f>IF(入力!M35="","",入力!M35)</f>
        <v>514693073</v>
      </c>
      <c r="H58" s="33" t="str">
        <f>IF(入力!I35="","",入力!I35)</f>
        <v>飯山満南小学校</v>
      </c>
      <c r="I58" s="33">
        <f>IF(入力!G35="","",入力!G35)</f>
        <v>4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町田</v>
      </c>
      <c r="D59" s="33" t="str">
        <f>IF(入力!E38="","",入力!E38)</f>
        <v>遼希</v>
      </c>
      <c r="E59" s="33" t="str">
        <f>IF(入力!C37="","",入力!C37)</f>
        <v>マチダ</v>
      </c>
      <c r="F59" s="33" t="str">
        <f>IF(入力!E37="","",入力!E37)</f>
        <v>ハルキ</v>
      </c>
      <c r="G59" s="33">
        <f>IF(入力!M37="","",入力!M37)</f>
        <v>514693086</v>
      </c>
      <c r="H59" s="33" t="str">
        <f>IF(入力!I37="","",入力!I37)</f>
        <v>高郷小学校</v>
      </c>
      <c r="I59" s="33">
        <f>IF(入力!G37="","",入力!G37)</f>
        <v>4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高橋</v>
      </c>
      <c r="D60" s="33" t="str">
        <f>IF(入力!E40="","",入力!E40)</f>
        <v>蓮寿</v>
      </c>
      <c r="E60" s="33" t="str">
        <f>IF(入力!C39="","",入力!C39)</f>
        <v>タカハシ</v>
      </c>
      <c r="F60" s="33" t="str">
        <f>IF(入力!E39="","",入力!E39)</f>
        <v>レンジュ</v>
      </c>
      <c r="G60" s="33">
        <f>IF(入力!M39="","",入力!M39)</f>
        <v>514693068</v>
      </c>
      <c r="H60" s="33" t="str">
        <f>IF(入力!I39="","",入力!I39)</f>
        <v>飯山満南小学校</v>
      </c>
      <c r="I60" s="33">
        <f>IF(入力!G39="","",入力!G39)</f>
        <v>3</v>
      </c>
      <c r="J60" s="33">
        <f>IF(入力!P39="","",入力!P39)</f>
        <v>137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菊地</v>
      </c>
      <c r="D61" s="33" t="str">
        <f>IF(入力!E42="","",入力!E42)</f>
        <v>柊哉</v>
      </c>
      <c r="E61" s="33" t="str">
        <f>IF(入力!C41="","",入力!C41)</f>
        <v>キクチ</v>
      </c>
      <c r="F61" s="33" t="str">
        <f>IF(入力!E41="","",入力!E41)</f>
        <v>シュウヤ</v>
      </c>
      <c r="G61" s="33">
        <f>IF(入力!M41="","",入力!M41)</f>
        <v>516584331</v>
      </c>
      <c r="H61" s="33" t="str">
        <f>IF(入力!I41="","",入力!I41)</f>
        <v>飯山満南小学校</v>
      </c>
      <c r="I61" s="33">
        <f>IF(入力!G41="","",入力!G41)</f>
        <v>3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野口</v>
      </c>
      <c r="D62" s="33" t="str">
        <f>IF(入力!E44="","",入力!E44)</f>
        <v>侑誠</v>
      </c>
      <c r="E62" s="33" t="str">
        <f>IF(入力!C43="","",入力!C43)</f>
        <v>ノグチ</v>
      </c>
      <c r="F62" s="33" t="str">
        <f>IF(入力!E43="","",入力!E43)</f>
        <v>ユウセイ</v>
      </c>
      <c r="G62" s="33">
        <f>IF(入力!M43="","",入力!M43)</f>
        <v>516584328</v>
      </c>
      <c r="H62" s="33" t="str">
        <f>IF(入力!I43="","",入力!I43)</f>
        <v>飯山満南小学校</v>
      </c>
      <c r="I62" s="33">
        <f>IF(入力!G43="","",入力!G43)</f>
        <v>3</v>
      </c>
      <c r="J62" s="33">
        <f>IF(入力!P43="","",入力!P43)</f>
        <v>126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1973 Eureka</cp:lastModifiedBy>
  <cp:lastPrinted>2016-05-09T15:17:35Z</cp:lastPrinted>
  <dcterms:created xsi:type="dcterms:W3CDTF">2014-04-05T09:56:00Z</dcterms:created>
  <dcterms:modified xsi:type="dcterms:W3CDTF">2018-02-04T11:40:26Z</dcterms:modified>
</cp:coreProperties>
</file>