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4\Desktop\★VBC★\23年9月関東大会\"/>
    </mc:Choice>
  </mc:AlternateContent>
  <xr:revisionPtr revIDLastSave="0" documentId="13_ncr:1_{5DAECD08-4BDD-438E-BF18-660CA58131A6}" xr6:coauthVersionLast="47" xr6:coauthVersionMax="47" xr10:uidLastSave="{00000000-0000-0000-0000-000000000000}"/>
  <workbookProtection lockStructure="1"/>
  <bookViews>
    <workbookView xWindow="409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<sst xmlns="http://schemas.openxmlformats.org/spreadsheetml/2006/main" count="287" uniqueCount="212">
  <si>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</si>
  <si>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</si>
  <si>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</si>
  <si>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</si>
  <si>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</si>
  <si>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</si>
  <si>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</si>
  <si>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</si>
  <si>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</si>
  <si>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</si>
  <si>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</si>
  <si>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</si>
  <si>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</si>
  <si>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</si>
  <si>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</si>
  <si>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</si>
  <si>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</si>
  <si>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</si>
  <si>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</si>
  <si>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</si>
  <si>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</si>
  <si>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</si>
  <si>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</si>
  <si>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</si>
  <si>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</si>
  <si>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</si>
  <si>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</si>
  <si>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</si>
  <si>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</si>
  <si>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</si>
  <si>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</si>
  <si>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</si>
  <si>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</si>
  <si>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</si>
  <si>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</si>
  <si>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</si>
  <si>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</si>
  <si>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</si>
  <si>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</si>
  <si>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</si>
  <si>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</si>
  <si>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</si>
  <si>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</si>
  <si>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</si>
  <si>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</si>
  <si>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</si>
  <si>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</si>
  <si>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</si>
  <si>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</si>
  <si>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</si>
  <si>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</si>
  <si>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</si>
  <si>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</si>
  <si>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</si>
  <si>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</si>
  <si>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</si>
  <si>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</si>
  <si>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</si>
  <si>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</si>
  <si>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</si>
  <si>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</si>
  <si>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</si>
  <si>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</si>
  <si>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</si>
  <si>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</si>
  <si>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</si>
  <si>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</si>
  <si>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</si>
  <si>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</si>
  <si>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</si>
  <si>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</si>
  <si>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</si>
  <si>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</si>
  <si>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</si>
  <si>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</si>
  <si>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</si>
  <si>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</si>
  <si>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</si>
  <si>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</si>
  <si>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</si>
  <si>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</si>
  <si>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</si>
  <si>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</si>
  <si>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</si>
  <si>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</si>
  <si>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</si>
  <si>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</si>
  <si>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</si>
  <si>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</si>
  <si>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</si>
  <si>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</si>
  <si>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</si>
  <si>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</si>
  <si>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</si>
  <si>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</si>
  <si>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</si>
  <si>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</si>
  <si>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</si>
  <si>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</si>
  <si>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</si>
  <si>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</si>
  <si>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</si>
  <si>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</si>
  <si>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</si>
  <si>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</si>
  <si>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</si>
  <si>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</si>
  <si>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</si>
  <si>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</si>
  <si>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</si>
  <si>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</si>
  <si>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</si>
  <si>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</si>
  <si>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</si>
  <si>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</si>
  <si>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</si>
  <si>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</si>
  <si>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</si>
  <si>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</si>
  <si>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</si>
  <si>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</si>
  <si>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</si>
  <si>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</si>
  <si>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</si>
  <si>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</si>
  <si>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</si>
  <si>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</si>
  <si>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</si>
  <si>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</si>
  <si>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</si>
  <si>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</si>
  <si>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</si>
  <si>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ハサマミナミバレーボールクラブ</t>
    <phoneticPr fontId="2"/>
  </si>
  <si>
    <t>飯山満南バレーボールクラブ</t>
    <rPh sb="0" eb="3">
      <t>ハサマ</t>
    </rPh>
    <rPh sb="3" eb="4">
      <t>ミナミ</t>
    </rPh>
    <phoneticPr fontId="2"/>
  </si>
  <si>
    <t>船橋市</t>
    <rPh sb="0" eb="3">
      <t>フナバシシ</t>
    </rPh>
    <phoneticPr fontId="2"/>
  </si>
  <si>
    <t>東葉高速鉄道</t>
    <rPh sb="0" eb="4">
      <t>トウヨウコウソク</t>
    </rPh>
    <rPh sb="4" eb="6">
      <t>テツドウ</t>
    </rPh>
    <phoneticPr fontId="2"/>
  </si>
  <si>
    <t>飯山満</t>
    <rPh sb="0" eb="3">
      <t>ハサマ</t>
    </rPh>
    <phoneticPr fontId="2"/>
  </si>
  <si>
    <t>２７４</t>
    <phoneticPr fontId="2"/>
  </si>
  <si>
    <t>090</t>
    <phoneticPr fontId="2"/>
  </si>
  <si>
    <t>ホイズミ</t>
    <phoneticPr fontId="2"/>
  </si>
  <si>
    <t>アキコ</t>
    <phoneticPr fontId="2"/>
  </si>
  <si>
    <t>保泉</t>
    <rPh sb="0" eb="2">
      <t>ホイズミ</t>
    </rPh>
    <phoneticPr fontId="2"/>
  </si>
  <si>
    <t>暁子</t>
    <rPh sb="0" eb="2">
      <t>アキコ</t>
    </rPh>
    <phoneticPr fontId="2"/>
  </si>
  <si>
    <t>274</t>
    <phoneticPr fontId="2"/>
  </si>
  <si>
    <t>0816</t>
    <phoneticPr fontId="2"/>
  </si>
  <si>
    <t>０９０</t>
    <phoneticPr fontId="2"/>
  </si>
  <si>
    <t>0072</t>
    <phoneticPr fontId="2"/>
  </si>
  <si>
    <t>船橋市三山５－３－９</t>
    <phoneticPr fontId="2"/>
  </si>
  <si>
    <t>８５１９</t>
    <phoneticPr fontId="2"/>
  </si>
  <si>
    <t>フジタカ</t>
    <phoneticPr fontId="2"/>
  </si>
  <si>
    <t>藤隆</t>
    <rPh sb="0" eb="2">
      <t>フジタカ</t>
    </rPh>
    <phoneticPr fontId="2"/>
  </si>
  <si>
    <t>三山東小学校</t>
    <rPh sb="0" eb="2">
      <t>ミヤマ</t>
    </rPh>
    <rPh sb="2" eb="3">
      <t>ヒガシ</t>
    </rPh>
    <rPh sb="3" eb="6">
      <t>ショウガッコウ</t>
    </rPh>
    <phoneticPr fontId="2"/>
  </si>
  <si>
    <t>ヨコヤマ</t>
    <phoneticPr fontId="2"/>
  </si>
  <si>
    <t>シドウ</t>
    <phoneticPr fontId="2"/>
  </si>
  <si>
    <t>横山</t>
    <rPh sb="0" eb="2">
      <t>ヨコヤマ</t>
    </rPh>
    <phoneticPr fontId="2"/>
  </si>
  <si>
    <t>士道</t>
    <rPh sb="0" eb="2">
      <t>シドウ</t>
    </rPh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</si>
  <si>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</si>
  <si>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アオヤマ</t>
    <phoneticPr fontId="2"/>
  </si>
  <si>
    <t>ケイタ</t>
    <phoneticPr fontId="2"/>
  </si>
  <si>
    <t>青山</t>
    <rPh sb="0" eb="2">
      <t>アオヤマ</t>
    </rPh>
    <phoneticPr fontId="2"/>
  </si>
  <si>
    <t>慶太</t>
    <rPh sb="0" eb="2">
      <t>ケイタ</t>
    </rPh>
    <phoneticPr fontId="2"/>
  </si>
  <si>
    <t>ワチガイ</t>
    <phoneticPr fontId="2"/>
  </si>
  <si>
    <t>リク</t>
    <phoneticPr fontId="2"/>
  </si>
  <si>
    <t>輪違</t>
    <rPh sb="0" eb="2">
      <t>ワチガイ</t>
    </rPh>
    <phoneticPr fontId="2"/>
  </si>
  <si>
    <t>陸</t>
    <rPh sb="0" eb="1">
      <t>リク</t>
    </rPh>
    <phoneticPr fontId="2"/>
  </si>
  <si>
    <t>サカガミ</t>
  </si>
  <si>
    <t>コタロウ</t>
    <phoneticPr fontId="2"/>
  </si>
  <si>
    <t>坂上</t>
    <rPh sb="0" eb="2">
      <t>サカガミ</t>
    </rPh>
    <phoneticPr fontId="2"/>
  </si>
  <si>
    <t>琥太朗</t>
    <phoneticPr fontId="2"/>
  </si>
  <si>
    <t>啓翔</t>
    <phoneticPr fontId="2"/>
  </si>
  <si>
    <t>中島</t>
    <rPh sb="0" eb="2">
      <t>ナカジマ</t>
    </rPh>
    <phoneticPr fontId="2"/>
  </si>
  <si>
    <t>ナカジマ</t>
    <phoneticPr fontId="2"/>
  </si>
  <si>
    <t>ヒロト</t>
    <phoneticPr fontId="2"/>
  </si>
  <si>
    <t>高根東小学校</t>
    <phoneticPr fontId="2"/>
  </si>
  <si>
    <t>ショウジ</t>
    <phoneticPr fontId="2"/>
  </si>
  <si>
    <t>ハルト</t>
    <phoneticPr fontId="2"/>
  </si>
  <si>
    <t>庄司</t>
    <rPh sb="0" eb="2">
      <t>ショウジ</t>
    </rPh>
    <phoneticPr fontId="2"/>
  </si>
  <si>
    <t>遥登</t>
    <rPh sb="0" eb="2">
      <t>スルドブキ</t>
    </rPh>
    <phoneticPr fontId="2"/>
  </si>
  <si>
    <t>ツルヤマ</t>
    <phoneticPr fontId="2"/>
  </si>
  <si>
    <t>ショウゴ</t>
    <phoneticPr fontId="2"/>
  </si>
  <si>
    <t>鶴山</t>
    <rPh sb="0" eb="2">
      <t>ツルヤマ</t>
    </rPh>
    <phoneticPr fontId="2"/>
  </si>
  <si>
    <t>翔心</t>
    <rPh sb="0" eb="1">
      <t>ショウ</t>
    </rPh>
    <rPh sb="1" eb="2">
      <t>ココロ</t>
    </rPh>
    <phoneticPr fontId="2"/>
  </si>
  <si>
    <t>キンジョウ</t>
    <phoneticPr fontId="2"/>
  </si>
  <si>
    <t>サク</t>
    <phoneticPr fontId="2"/>
  </si>
  <si>
    <t>金城</t>
    <rPh sb="0" eb="2">
      <t>キンジョウ</t>
    </rPh>
    <phoneticPr fontId="2"/>
  </si>
  <si>
    <t>蒼久</t>
    <rPh sb="0" eb="1">
      <t>アオ</t>
    </rPh>
    <rPh sb="1" eb="2">
      <t>ヒサ</t>
    </rPh>
    <phoneticPr fontId="2"/>
  </si>
  <si>
    <t>セキ</t>
    <phoneticPr fontId="2"/>
  </si>
  <si>
    <t>ユウト</t>
    <phoneticPr fontId="2"/>
  </si>
  <si>
    <t>関</t>
    <phoneticPr fontId="2"/>
  </si>
  <si>
    <t>優斗</t>
    <phoneticPr fontId="2"/>
  </si>
  <si>
    <t>①</t>
    <phoneticPr fontId="2"/>
  </si>
  <si>
    <t>池田</t>
    <rPh sb="0" eb="2">
      <t>イケダ</t>
    </rPh>
    <phoneticPr fontId="2"/>
  </si>
  <si>
    <t>和弘</t>
    <rPh sb="0" eb="2">
      <t>カズヒロ</t>
    </rPh>
    <phoneticPr fontId="2"/>
  </si>
  <si>
    <t>イケダ</t>
    <phoneticPr fontId="2"/>
  </si>
  <si>
    <t>カズヒロ</t>
    <phoneticPr fontId="2"/>
  </si>
  <si>
    <t>折見</t>
    <phoneticPr fontId="2"/>
  </si>
  <si>
    <t>康治</t>
    <phoneticPr fontId="2"/>
  </si>
  <si>
    <t>オリミ</t>
    <phoneticPr fontId="2"/>
  </si>
  <si>
    <t>コウジ</t>
    <phoneticPr fontId="2"/>
  </si>
  <si>
    <t>船橋市芝山1-49-5</t>
    <rPh sb="0" eb="2">
      <t>フナバシ</t>
    </rPh>
    <rPh sb="2" eb="3">
      <t>シ</t>
    </rPh>
    <rPh sb="3" eb="5">
      <t>シバヤマ</t>
    </rPh>
    <phoneticPr fontId="2"/>
  </si>
  <si>
    <t>０８１６</t>
    <phoneticPr fontId="2"/>
  </si>
  <si>
    <t>4951</t>
    <phoneticPr fontId="2"/>
  </si>
  <si>
    <t>5402</t>
    <phoneticPr fontId="2"/>
  </si>
  <si>
    <t>船橋市芝山1-51-12</t>
    <phoneticPr fontId="2"/>
  </si>
  <si>
    <t>折見</t>
    <rPh sb="0" eb="2">
      <t>オリミ</t>
    </rPh>
    <phoneticPr fontId="2"/>
  </si>
  <si>
    <t>瑛人</t>
    <rPh sb="0" eb="2">
      <t>エイト</t>
    </rPh>
    <phoneticPr fontId="2"/>
  </si>
  <si>
    <t>エイト</t>
    <phoneticPr fontId="2"/>
  </si>
  <si>
    <t>タクト</t>
    <phoneticPr fontId="2"/>
  </si>
  <si>
    <t>拓人</t>
    <rPh sb="0" eb="1">
      <t>タク</t>
    </rPh>
    <rPh sb="1" eb="2">
      <t>ニン</t>
    </rPh>
    <phoneticPr fontId="2"/>
  </si>
  <si>
    <t>4054</t>
    <phoneticPr fontId="2"/>
  </si>
  <si>
    <t>2982</t>
    <phoneticPr fontId="2"/>
  </si>
  <si>
    <t>今持てる最大限の力を発揮して、チーム一丸となって挑む県大会。練習の成果を出し切って、最後まで諦めずに戦い抜きます！
「憧れるのをやめましょう」！　飯山満南VBC　ファイト！！</t>
    <rPh sb="0" eb="1">
      <t>イマ</t>
    </rPh>
    <rPh sb="1" eb="2">
      <t>モ</t>
    </rPh>
    <rPh sb="4" eb="7">
      <t>サイダイゲン</t>
    </rPh>
    <rPh sb="8" eb="9">
      <t>チカラ</t>
    </rPh>
    <rPh sb="10" eb="12">
      <t>ハッキ</t>
    </rPh>
    <rPh sb="18" eb="20">
      <t>イチガン</t>
    </rPh>
    <rPh sb="24" eb="25">
      <t>イド</t>
    </rPh>
    <rPh sb="26" eb="29">
      <t>ケンタイカイ</t>
    </rPh>
    <rPh sb="30" eb="32">
      <t>レンシュウ</t>
    </rPh>
    <rPh sb="33" eb="35">
      <t>セイカ</t>
    </rPh>
    <rPh sb="36" eb="37">
      <t>ダ</t>
    </rPh>
    <rPh sb="38" eb="39">
      <t>キ</t>
    </rPh>
    <rPh sb="42" eb="44">
      <t>サイゴ</t>
    </rPh>
    <rPh sb="46" eb="47">
      <t>アキラ</t>
    </rPh>
    <rPh sb="50" eb="51">
      <t>タタカ</t>
    </rPh>
    <rPh sb="52" eb="53">
      <t>ヌ</t>
    </rPh>
    <rPh sb="59" eb="60">
      <t>アコガ</t>
    </rPh>
    <rPh sb="73" eb="77">
      <t>ハサマミナミ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</si>
</sst>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游ゴシック"/>
      <family val="3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2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27F76533-A600-4689-9DB5-D482D4AFF126}"/>
            </a:ext>
          </a:extLst>
        </xdr:cNvPr>
        <xdr:cNvSpPr txBox="1">
          <a:spLocks noChangeArrowheads="1"/>
        </xdr:cNvSpPr>
      </xdr:nvSpPr>
      <xdr:spPr bwMode="auto">
        <a:xfrm>
          <a:off x="1857375" y="4572000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503D8A5B-19B5-406D-991A-B9D4B1856C29}"/>
            </a:ext>
          </a:extLst>
        </xdr:cNvPr>
        <xdr:cNvSpPr txBox="1">
          <a:spLocks noChangeArrowheads="1"/>
        </xdr:cNvSpPr>
      </xdr:nvSpPr>
      <xdr:spPr bwMode="auto">
        <a:xfrm>
          <a:off x="2924175" y="4572000"/>
          <a:ext cx="2000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I29" sqref="I29:L30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6" t="s">
        <v>121</v>
      </c>
      <c r="B2" s="197"/>
      <c r="C2" s="198" t="s">
        <v>132</v>
      </c>
      <c r="D2" s="199"/>
      <c r="E2" s="199"/>
      <c r="F2" s="199"/>
      <c r="G2" s="199"/>
      <c r="H2" s="199"/>
      <c r="I2" s="200"/>
      <c r="J2" s="62" t="s">
        <v>119</v>
      </c>
      <c r="K2" s="63"/>
      <c r="L2" s="63"/>
      <c r="M2" s="63"/>
      <c r="N2" s="63"/>
      <c r="O2" s="64"/>
      <c r="P2" s="62" t="s">
        <v>97</v>
      </c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95" t="s">
        <v>101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1" t="s">
        <v>122</v>
      </c>
      <c r="B3" s="202"/>
      <c r="C3" s="203" t="s">
        <v>133</v>
      </c>
      <c r="D3" s="204"/>
      <c r="E3" s="204"/>
      <c r="F3" s="204"/>
      <c r="G3" s="204"/>
      <c r="H3" s="204"/>
      <c r="I3" s="205"/>
      <c r="J3" s="59" t="s">
        <v>90</v>
      </c>
      <c r="K3" s="60"/>
      <c r="L3" s="60"/>
      <c r="M3" s="60"/>
      <c r="N3" s="60"/>
      <c r="O3" s="61"/>
      <c r="P3" s="193" t="s">
        <v>134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2" t="s">
        <v>111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430895125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12003</v>
      </c>
      <c r="K5" s="121"/>
      <c r="L5" s="121"/>
      <c r="M5" s="121"/>
      <c r="N5" s="121"/>
      <c r="O5" s="121"/>
      <c r="P5" s="179" t="s">
        <v>135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136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11" t="s">
        <v>107</v>
      </c>
      <c r="D6" s="212"/>
      <c r="E6" s="184" t="s">
        <v>108</v>
      </c>
      <c r="F6" s="185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2" t="s">
        <v>96</v>
      </c>
      <c r="AL6" s="192"/>
      <c r="AM6" s="192"/>
      <c r="AN6" s="192"/>
      <c r="AO6" s="192"/>
      <c r="AP6" s="192"/>
      <c r="AQ6" s="192"/>
      <c r="AR6" s="192"/>
      <c r="AS6" s="192"/>
      <c r="AT6" s="34" t="s">
        <v>124</v>
      </c>
    </row>
    <row r="7" spans="1:51" ht="13.5" customHeight="1">
      <c r="A7" s="75"/>
      <c r="B7" s="76"/>
      <c r="C7" s="134" t="s">
        <v>193</v>
      </c>
      <c r="D7" s="86"/>
      <c r="E7" s="152" t="s">
        <v>194</v>
      </c>
      <c r="F7" s="87"/>
      <c r="G7" s="68">
        <v>514693044</v>
      </c>
      <c r="H7" s="68"/>
      <c r="I7" s="68"/>
      <c r="J7" s="68"/>
      <c r="K7" s="68"/>
      <c r="L7" s="68"/>
      <c r="M7" s="68">
        <v>401346</v>
      </c>
      <c r="N7" s="68"/>
      <c r="O7" s="68"/>
      <c r="P7" s="65" t="s">
        <v>7</v>
      </c>
      <c r="Q7" s="66"/>
      <c r="R7" s="84" t="s">
        <v>137</v>
      </c>
      <c r="S7" s="84"/>
      <c r="T7" s="84"/>
      <c r="U7" s="84"/>
      <c r="V7" s="27" t="s">
        <v>8</v>
      </c>
      <c r="W7" s="83" t="s">
        <v>200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 t="s">
        <v>138</v>
      </c>
      <c r="AM7" s="122"/>
      <c r="AN7" s="122"/>
      <c r="AO7" s="122"/>
      <c r="AP7" s="122"/>
      <c r="AQ7" s="122"/>
      <c r="AR7" s="122"/>
      <c r="AS7" s="36" t="s">
        <v>10</v>
      </c>
      <c r="AT7" s="238">
        <v>70</v>
      </c>
    </row>
    <row r="8" spans="1:51" ht="18" customHeight="1">
      <c r="A8" s="75"/>
      <c r="B8" s="76"/>
      <c r="C8" s="140" t="s">
        <v>191</v>
      </c>
      <c r="D8" s="112"/>
      <c r="E8" s="186" t="s">
        <v>192</v>
      </c>
      <c r="F8" s="113"/>
      <c r="G8" s="68"/>
      <c r="H8" s="68"/>
      <c r="I8" s="68"/>
      <c r="J8" s="68"/>
      <c r="K8" s="68"/>
      <c r="L8" s="68"/>
      <c r="M8" s="68"/>
      <c r="N8" s="68"/>
      <c r="O8" s="68"/>
      <c r="P8" s="123" t="s">
        <v>199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201</v>
      </c>
      <c r="AL8" s="126"/>
      <c r="AM8" s="126"/>
      <c r="AN8" s="126"/>
      <c r="AO8" s="37" t="s">
        <v>11</v>
      </c>
      <c r="AP8" s="126" t="s">
        <v>202</v>
      </c>
      <c r="AQ8" s="126"/>
      <c r="AR8" s="126"/>
      <c r="AS8" s="127"/>
      <c r="AT8" s="238"/>
    </row>
    <row r="9" spans="1:51" ht="14.45" customHeight="1">
      <c r="A9" s="75" t="s">
        <v>82</v>
      </c>
      <c r="B9" s="76"/>
      <c r="C9" s="187" t="s">
        <v>197</v>
      </c>
      <c r="D9" s="86"/>
      <c r="E9" s="135" t="s">
        <v>198</v>
      </c>
      <c r="F9" s="87"/>
      <c r="G9" s="68">
        <v>523844761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143</v>
      </c>
      <c r="S9" s="84"/>
      <c r="T9" s="84"/>
      <c r="U9" s="84"/>
      <c r="V9" s="27" t="s">
        <v>8</v>
      </c>
      <c r="W9" s="83" t="s">
        <v>144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90" t="s">
        <v>138</v>
      </c>
      <c r="AM9" s="122"/>
      <c r="AN9" s="122"/>
      <c r="AO9" s="122"/>
      <c r="AP9" s="122"/>
      <c r="AQ9" s="122"/>
      <c r="AR9" s="122"/>
      <c r="AS9" s="36" t="s">
        <v>126</v>
      </c>
      <c r="AT9" s="239">
        <v>39</v>
      </c>
    </row>
    <row r="10" spans="1:51" ht="18" customHeight="1">
      <c r="A10" s="75"/>
      <c r="B10" s="76"/>
      <c r="C10" s="140" t="s">
        <v>195</v>
      </c>
      <c r="D10" s="112"/>
      <c r="E10" s="141" t="s">
        <v>196</v>
      </c>
      <c r="F10" s="113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203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8"/>
      <c r="AK10" s="191" t="s">
        <v>209</v>
      </c>
      <c r="AL10" s="126"/>
      <c r="AM10" s="126"/>
      <c r="AN10" s="126"/>
      <c r="AO10" s="37" t="s">
        <v>127</v>
      </c>
      <c r="AP10" s="128" t="s">
        <v>210</v>
      </c>
      <c r="AQ10" s="126"/>
      <c r="AR10" s="126"/>
      <c r="AS10" s="127"/>
      <c r="AT10" s="239"/>
    </row>
    <row r="11" spans="1:51" ht="14.45" customHeight="1">
      <c r="A11" s="75" t="s">
        <v>83</v>
      </c>
      <c r="B11" s="76"/>
      <c r="C11" s="109" t="s">
        <v>139</v>
      </c>
      <c r="D11" s="86"/>
      <c r="E11" s="86" t="s">
        <v>140</v>
      </c>
      <c r="F11" s="87"/>
      <c r="G11" s="68">
        <v>519948350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 t="s">
        <v>143</v>
      </c>
      <c r="S11" s="84"/>
      <c r="T11" s="84"/>
      <c r="U11" s="84"/>
      <c r="V11" s="27" t="s">
        <v>8</v>
      </c>
      <c r="W11" s="83" t="s">
        <v>146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 t="s">
        <v>145</v>
      </c>
      <c r="AM11" s="122"/>
      <c r="AN11" s="122"/>
      <c r="AO11" s="122"/>
      <c r="AP11" s="122"/>
      <c r="AQ11" s="122"/>
      <c r="AR11" s="122"/>
      <c r="AS11" s="36" t="s">
        <v>126</v>
      </c>
      <c r="AT11" s="239">
        <v>42</v>
      </c>
    </row>
    <row r="12" spans="1:51" ht="18" customHeight="1">
      <c r="A12" s="75"/>
      <c r="B12" s="76"/>
      <c r="C12" s="111" t="s">
        <v>141</v>
      </c>
      <c r="D12" s="112"/>
      <c r="E12" s="112" t="s">
        <v>142</v>
      </c>
      <c r="F12" s="113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147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8"/>
      <c r="AK12" s="125" t="s">
        <v>148</v>
      </c>
      <c r="AL12" s="126"/>
      <c r="AM12" s="126"/>
      <c r="AN12" s="126"/>
      <c r="AO12" s="37" t="s">
        <v>127</v>
      </c>
      <c r="AP12" s="126" t="s">
        <v>148</v>
      </c>
      <c r="AQ12" s="126"/>
      <c r="AR12" s="126"/>
      <c r="AS12" s="127"/>
      <c r="AT12" s="239"/>
    </row>
    <row r="13" spans="1:51" ht="15" customHeight="1">
      <c r="A13" s="75" t="s">
        <v>84</v>
      </c>
      <c r="B13" s="76"/>
      <c r="C13" s="109"/>
      <c r="D13" s="86"/>
      <c r="E13" s="86"/>
      <c r="F13" s="87"/>
      <c r="G13" s="110"/>
      <c r="H13" s="110"/>
      <c r="I13" s="110"/>
      <c r="J13" s="110"/>
      <c r="K13" s="110"/>
      <c r="L13" s="110"/>
      <c r="M13" s="110"/>
      <c r="N13" s="110"/>
      <c r="O13" s="110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40"/>
    </row>
    <row r="14" spans="1:51" ht="18" customHeight="1">
      <c r="A14" s="75"/>
      <c r="B14" s="76"/>
      <c r="C14" s="111"/>
      <c r="D14" s="112"/>
      <c r="E14" s="112"/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40"/>
    </row>
    <row r="15" spans="1:51" ht="15" customHeight="1">
      <c r="A15" s="120" t="s">
        <v>98</v>
      </c>
      <c r="B15" s="76"/>
      <c r="C15" s="109" t="s">
        <v>193</v>
      </c>
      <c r="D15" s="86"/>
      <c r="E15" s="86" t="s">
        <v>194</v>
      </c>
      <c r="F15" s="87"/>
      <c r="G15" s="110"/>
      <c r="H15" s="110"/>
      <c r="I15" s="110"/>
      <c r="J15" s="110"/>
      <c r="K15" s="110"/>
      <c r="L15" s="110"/>
      <c r="M15" s="110"/>
      <c r="N15" s="110"/>
      <c r="O15" s="110"/>
      <c r="P15" s="65" t="s">
        <v>7</v>
      </c>
      <c r="Q15" s="66"/>
      <c r="R15" s="84" t="s">
        <v>137</v>
      </c>
      <c r="S15" s="84"/>
      <c r="T15" s="84"/>
      <c r="U15" s="84"/>
      <c r="V15" s="27" t="s">
        <v>8</v>
      </c>
      <c r="W15" s="83" t="s">
        <v>200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138</v>
      </c>
      <c r="AM15" s="122"/>
      <c r="AN15" s="122"/>
      <c r="AO15" s="122"/>
      <c r="AP15" s="122"/>
      <c r="AQ15" s="122"/>
      <c r="AR15" s="122"/>
      <c r="AS15" s="36" t="s">
        <v>126</v>
      </c>
      <c r="AT15" s="239">
        <v>70</v>
      </c>
    </row>
    <row r="16" spans="1:51" ht="18" customHeight="1">
      <c r="A16" s="75"/>
      <c r="B16" s="76"/>
      <c r="C16" s="111" t="s">
        <v>191</v>
      </c>
      <c r="D16" s="112"/>
      <c r="E16" s="112" t="s">
        <v>192</v>
      </c>
      <c r="F16" s="113"/>
      <c r="G16" s="110"/>
      <c r="H16" s="110"/>
      <c r="I16" s="110"/>
      <c r="J16" s="110"/>
      <c r="K16" s="110"/>
      <c r="L16" s="110"/>
      <c r="M16" s="110"/>
      <c r="N16" s="110"/>
      <c r="O16" s="110"/>
      <c r="P16" s="123" t="s">
        <v>199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8"/>
      <c r="AK16" s="125" t="s">
        <v>201</v>
      </c>
      <c r="AL16" s="126"/>
      <c r="AM16" s="126"/>
      <c r="AN16" s="126"/>
      <c r="AO16" s="37" t="s">
        <v>127</v>
      </c>
      <c r="AP16" s="126" t="s">
        <v>202</v>
      </c>
      <c r="AQ16" s="126"/>
      <c r="AR16" s="126"/>
      <c r="AS16" s="127"/>
      <c r="AT16" s="239"/>
    </row>
    <row r="17" spans="1:46">
      <c r="A17" s="75" t="s">
        <v>0</v>
      </c>
      <c r="B17" s="76"/>
      <c r="C17" s="133" t="str">
        <f>IF(P16="","",P16)</f>
        <v>船橋市芝山1-49-5</v>
      </c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3" t="str">
        <f>IF(AL15="","",AL15&amp;"-"&amp;AK16&amp;"-"&amp;AP16)</f>
        <v>090-4951-5402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138</v>
      </c>
      <c r="D21" s="54"/>
      <c r="E21" s="54">
        <v>4951</v>
      </c>
      <c r="F21" s="54"/>
      <c r="G21" s="54">
        <v>5402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6" t="s">
        <v>105</v>
      </c>
      <c r="D23" s="137"/>
      <c r="E23" s="138" t="s">
        <v>106</v>
      </c>
      <c r="F23" s="139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208" t="s">
        <v>99</v>
      </c>
      <c r="Q23" s="117"/>
      <c r="R23" s="117"/>
      <c r="S23" s="117"/>
      <c r="T23" s="20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8" t="s">
        <v>103</v>
      </c>
      <c r="D24" s="149"/>
      <c r="E24" s="150" t="s">
        <v>104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10"/>
      <c r="U24" s="1"/>
      <c r="V24" s="1"/>
      <c r="W24" s="1"/>
      <c r="X24" s="1"/>
      <c r="Y24" s="129" t="s">
        <v>100</v>
      </c>
      <c r="Z24" s="130"/>
      <c r="AA24" s="130"/>
      <c r="AB24" s="130"/>
      <c r="AC24" s="130"/>
      <c r="AD24" s="130"/>
      <c r="AE24" s="130"/>
      <c r="AF24" s="130"/>
      <c r="AG24" s="13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 t="s">
        <v>190</v>
      </c>
      <c r="C25" s="134" t="s">
        <v>197</v>
      </c>
      <c r="D25" s="86"/>
      <c r="E25" s="152" t="s">
        <v>207</v>
      </c>
      <c r="F25" s="87"/>
      <c r="G25" s="91">
        <v>6</v>
      </c>
      <c r="H25" s="93"/>
      <c r="I25" s="91" t="s">
        <v>156</v>
      </c>
      <c r="J25" s="92"/>
      <c r="K25" s="92"/>
      <c r="L25" s="93"/>
      <c r="M25" s="91">
        <v>520824001</v>
      </c>
      <c r="N25" s="92"/>
      <c r="O25" s="93"/>
      <c r="P25" s="91">
        <v>160</v>
      </c>
      <c r="Q25" s="92"/>
      <c r="R25" s="92"/>
      <c r="S25" s="92"/>
      <c r="T25" s="97"/>
      <c r="U25" s="1"/>
      <c r="V25" s="1"/>
      <c r="W25" s="1"/>
      <c r="X25" s="1"/>
      <c r="Y25" s="99">
        <v>11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40" t="s">
        <v>204</v>
      </c>
      <c r="D26" s="112"/>
      <c r="E26" s="141" t="s">
        <v>208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09" t="s">
        <v>139</v>
      </c>
      <c r="D27" s="86"/>
      <c r="E27" s="86" t="s">
        <v>149</v>
      </c>
      <c r="F27" s="87"/>
      <c r="G27" s="91">
        <v>6</v>
      </c>
      <c r="H27" s="93"/>
      <c r="I27" s="132" t="s">
        <v>151</v>
      </c>
      <c r="J27" s="92"/>
      <c r="K27" s="92"/>
      <c r="L27" s="93"/>
      <c r="M27" s="91">
        <v>519588327</v>
      </c>
      <c r="N27" s="92"/>
      <c r="O27" s="93"/>
      <c r="P27" s="91">
        <v>144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1" t="s">
        <v>141</v>
      </c>
      <c r="D28" s="112"/>
      <c r="E28" s="112" t="s">
        <v>150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09" t="s">
        <v>171</v>
      </c>
      <c r="D29" s="86"/>
      <c r="E29" s="86" t="s">
        <v>172</v>
      </c>
      <c r="F29" s="87"/>
      <c r="G29" s="91">
        <v>6</v>
      </c>
      <c r="H29" s="93"/>
      <c r="I29" s="91" t="s">
        <v>173</v>
      </c>
      <c r="J29" s="92"/>
      <c r="K29" s="92"/>
      <c r="L29" s="93"/>
      <c r="M29" s="91">
        <v>522741795</v>
      </c>
      <c r="N29" s="92"/>
      <c r="O29" s="93"/>
      <c r="P29" s="91">
        <v>157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1" t="s">
        <v>170</v>
      </c>
      <c r="D30" s="112"/>
      <c r="E30" s="112" t="s">
        <v>169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09" t="s">
        <v>157</v>
      </c>
      <c r="D31" s="86"/>
      <c r="E31" s="86" t="s">
        <v>158</v>
      </c>
      <c r="F31" s="87"/>
      <c r="G31" s="91">
        <v>6</v>
      </c>
      <c r="H31" s="93"/>
      <c r="I31" s="91" t="s">
        <v>156</v>
      </c>
      <c r="J31" s="92"/>
      <c r="K31" s="92"/>
      <c r="L31" s="93"/>
      <c r="M31" s="91">
        <v>521540597</v>
      </c>
      <c r="N31" s="92"/>
      <c r="O31" s="93"/>
      <c r="P31" s="91">
        <v>150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1" t="s">
        <v>159</v>
      </c>
      <c r="D32" s="112"/>
      <c r="E32" s="112" t="s">
        <v>160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9" t="s">
        <v>129</v>
      </c>
      <c r="Z32" s="130"/>
      <c r="AA32" s="130"/>
      <c r="AB32" s="130"/>
      <c r="AC32" s="130"/>
      <c r="AD32" s="130"/>
      <c r="AE32" s="130"/>
      <c r="AF32" s="130"/>
      <c r="AG32" s="13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09" t="s">
        <v>152</v>
      </c>
      <c r="D33" s="86"/>
      <c r="E33" s="86" t="s">
        <v>153</v>
      </c>
      <c r="F33" s="87"/>
      <c r="G33" s="91">
        <v>6</v>
      </c>
      <c r="H33" s="93"/>
      <c r="I33" s="91" t="s">
        <v>156</v>
      </c>
      <c r="J33" s="92"/>
      <c r="K33" s="92"/>
      <c r="L33" s="93"/>
      <c r="M33" s="91">
        <v>520813814</v>
      </c>
      <c r="N33" s="92"/>
      <c r="O33" s="93"/>
      <c r="P33" s="91">
        <v>152</v>
      </c>
      <c r="Q33" s="92"/>
      <c r="R33" s="92"/>
      <c r="S33" s="92"/>
      <c r="T33" s="97"/>
      <c r="U33" s="1"/>
      <c r="V33" s="1"/>
      <c r="W33" s="1"/>
      <c r="X33" s="1"/>
      <c r="Y33" s="206">
        <v>1</v>
      </c>
      <c r="Z33" s="92"/>
      <c r="AA33" s="92"/>
      <c r="AB33" s="92"/>
      <c r="AC33" s="92"/>
      <c r="AD33" s="92"/>
      <c r="AE33" s="92"/>
      <c r="AF33" s="92"/>
      <c r="AG33" s="9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1" t="s">
        <v>154</v>
      </c>
      <c r="D34" s="112"/>
      <c r="E34" s="112" t="s">
        <v>155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07"/>
      <c r="Z34" s="155"/>
      <c r="AA34" s="155"/>
      <c r="AB34" s="155"/>
      <c r="AC34" s="155"/>
      <c r="AD34" s="155"/>
      <c r="AE34" s="155"/>
      <c r="AF34" s="155"/>
      <c r="AG34" s="1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 t="s">
        <v>161</v>
      </c>
      <c r="D35" s="86"/>
      <c r="E35" s="86" t="s">
        <v>162</v>
      </c>
      <c r="F35" s="87"/>
      <c r="G35" s="91">
        <v>6</v>
      </c>
      <c r="H35" s="93"/>
      <c r="I35" s="91" t="s">
        <v>156</v>
      </c>
      <c r="J35" s="92"/>
      <c r="K35" s="92"/>
      <c r="L35" s="93"/>
      <c r="M35" s="91">
        <v>521604398</v>
      </c>
      <c r="N35" s="92"/>
      <c r="O35" s="93"/>
      <c r="P35" s="91">
        <v>145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1" t="s">
        <v>163</v>
      </c>
      <c r="D36" s="112"/>
      <c r="E36" s="112" t="s">
        <v>164</v>
      </c>
      <c r="F36" s="113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34" t="s">
        <v>165</v>
      </c>
      <c r="D37" s="86"/>
      <c r="E37" s="135" t="s">
        <v>166</v>
      </c>
      <c r="F37" s="87"/>
      <c r="G37" s="91">
        <v>6</v>
      </c>
      <c r="H37" s="93"/>
      <c r="I37" s="114" t="s">
        <v>156</v>
      </c>
      <c r="J37" s="92"/>
      <c r="K37" s="92"/>
      <c r="L37" s="93"/>
      <c r="M37" s="91">
        <v>522893692</v>
      </c>
      <c r="N37" s="92"/>
      <c r="O37" s="93"/>
      <c r="P37" s="91">
        <v>147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5" t="s">
        <v>167</v>
      </c>
      <c r="D38" s="112"/>
      <c r="E38" s="116" t="s">
        <v>168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09" t="s">
        <v>178</v>
      </c>
      <c r="D39" s="86"/>
      <c r="E39" s="86" t="s">
        <v>179</v>
      </c>
      <c r="F39" s="87"/>
      <c r="G39" s="91">
        <v>5</v>
      </c>
      <c r="H39" s="93"/>
      <c r="I39" s="91" t="s">
        <v>156</v>
      </c>
      <c r="J39" s="92"/>
      <c r="K39" s="92"/>
      <c r="L39" s="93"/>
      <c r="M39" s="91">
        <v>520813838</v>
      </c>
      <c r="N39" s="92"/>
      <c r="O39" s="93"/>
      <c r="P39" s="91">
        <v>137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1" t="s">
        <v>180</v>
      </c>
      <c r="D40" s="112"/>
      <c r="E40" s="112" t="s">
        <v>181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09" t="s">
        <v>174</v>
      </c>
      <c r="D41" s="86"/>
      <c r="E41" s="86" t="s">
        <v>175</v>
      </c>
      <c r="F41" s="87"/>
      <c r="G41" s="91">
        <v>5</v>
      </c>
      <c r="H41" s="93"/>
      <c r="I41" s="91" t="s">
        <v>156</v>
      </c>
      <c r="J41" s="92"/>
      <c r="K41" s="92"/>
      <c r="L41" s="93"/>
      <c r="M41" s="91">
        <v>520813845</v>
      </c>
      <c r="N41" s="92"/>
      <c r="O41" s="93"/>
      <c r="P41" s="91">
        <v>147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1" t="s">
        <v>176</v>
      </c>
      <c r="D42" s="112"/>
      <c r="E42" s="112" t="s">
        <v>177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109" t="s">
        <v>182</v>
      </c>
      <c r="D43" s="86"/>
      <c r="E43" s="86" t="s">
        <v>183</v>
      </c>
      <c r="F43" s="87"/>
      <c r="G43" s="91">
        <v>5</v>
      </c>
      <c r="H43" s="93"/>
      <c r="I43" s="91" t="s">
        <v>156</v>
      </c>
      <c r="J43" s="92"/>
      <c r="K43" s="92"/>
      <c r="L43" s="93"/>
      <c r="M43" s="91">
        <v>520938517</v>
      </c>
      <c r="N43" s="92"/>
      <c r="O43" s="93"/>
      <c r="P43" s="91">
        <v>142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1" t="s">
        <v>184</v>
      </c>
      <c r="D44" s="112"/>
      <c r="E44" s="112" t="s">
        <v>185</v>
      </c>
      <c r="F44" s="113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109" t="s">
        <v>186</v>
      </c>
      <c r="D45" s="86"/>
      <c r="E45" s="86" t="s">
        <v>187</v>
      </c>
      <c r="F45" s="87"/>
      <c r="G45" s="91">
        <v>5</v>
      </c>
      <c r="H45" s="93"/>
      <c r="I45" s="91" t="s">
        <v>156</v>
      </c>
      <c r="J45" s="92"/>
      <c r="K45" s="92"/>
      <c r="L45" s="93"/>
      <c r="M45" s="91">
        <v>522764695</v>
      </c>
      <c r="N45" s="92"/>
      <c r="O45" s="93"/>
      <c r="P45" s="91">
        <v>143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1" t="s">
        <v>188</v>
      </c>
      <c r="D46" s="112"/>
      <c r="E46" s="112" t="s">
        <v>189</v>
      </c>
      <c r="F46" s="113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134" t="s">
        <v>197</v>
      </c>
      <c r="D47" s="86"/>
      <c r="E47" s="135" t="s">
        <v>206</v>
      </c>
      <c r="F47" s="87"/>
      <c r="G47" s="91">
        <v>4</v>
      </c>
      <c r="H47" s="93"/>
      <c r="I47" s="91" t="s">
        <v>156</v>
      </c>
      <c r="J47" s="92"/>
      <c r="K47" s="92"/>
      <c r="L47" s="93"/>
      <c r="M47" s="91">
        <v>522952412</v>
      </c>
      <c r="N47" s="92"/>
      <c r="O47" s="93"/>
      <c r="P47" s="91">
        <v>140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204</v>
      </c>
      <c r="D48" s="159"/>
      <c r="E48" s="160" t="s">
        <v>205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1">
        <v>13</v>
      </c>
      <c r="B49" s="222"/>
      <c r="C49" s="224"/>
      <c r="D49" s="225"/>
      <c r="E49" s="225"/>
      <c r="F49" s="226"/>
      <c r="G49" s="213"/>
      <c r="H49" s="215"/>
      <c r="I49" s="213"/>
      <c r="J49" s="214"/>
      <c r="K49" s="214"/>
      <c r="L49" s="215"/>
      <c r="M49" s="213"/>
      <c r="N49" s="214"/>
      <c r="O49" s="215"/>
      <c r="P49" s="213"/>
      <c r="Q49" s="214"/>
      <c r="R49" s="214"/>
      <c r="S49" s="214"/>
      <c r="T49" s="2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3"/>
      <c r="C50" s="227"/>
      <c r="D50" s="228"/>
      <c r="E50" s="228"/>
      <c r="F50" s="229"/>
      <c r="G50" s="216"/>
      <c r="H50" s="218"/>
      <c r="I50" s="216"/>
      <c r="J50" s="217"/>
      <c r="K50" s="217"/>
      <c r="L50" s="218"/>
      <c r="M50" s="216"/>
      <c r="N50" s="217"/>
      <c r="O50" s="218"/>
      <c r="P50" s="216"/>
      <c r="Q50" s="217"/>
      <c r="R50" s="217"/>
      <c r="S50" s="217"/>
      <c r="T50" s="2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22"/>
      <c r="C51" s="224"/>
      <c r="D51" s="225"/>
      <c r="E51" s="225"/>
      <c r="F51" s="226"/>
      <c r="G51" s="213"/>
      <c r="H51" s="215"/>
      <c r="I51" s="213"/>
      <c r="J51" s="214"/>
      <c r="K51" s="214"/>
      <c r="L51" s="215"/>
      <c r="M51" s="213"/>
      <c r="N51" s="214"/>
      <c r="O51" s="215"/>
      <c r="P51" s="213"/>
      <c r="Q51" s="214"/>
      <c r="R51" s="214"/>
      <c r="S51" s="214"/>
      <c r="T51" s="2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4"/>
      <c r="C52" s="235"/>
      <c r="D52" s="236"/>
      <c r="E52" s="236"/>
      <c r="F52" s="237"/>
      <c r="G52" s="230"/>
      <c r="H52" s="231"/>
      <c r="I52" s="230"/>
      <c r="J52" s="232"/>
      <c r="K52" s="232"/>
      <c r="L52" s="231"/>
      <c r="M52" s="230"/>
      <c r="N52" s="232"/>
      <c r="O52" s="231"/>
      <c r="P52" s="230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5" t="s">
        <v>211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41">
        <f>LEN(A55)</f>
        <v>87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2.7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1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1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男子</v>
      </c>
      <c r="I5" s="9">
        <f>入力!Y25</f>
        <v>11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12003</v>
      </c>
      <c r="B7" s="13" t="str">
        <f>IF(入力!C3="","",入力!C3)</f>
        <v>飯山満南バレーボールクラブ</v>
      </c>
      <c r="C7" s="13" t="str">
        <f>IF(入力!C2="","",入力!C2)</f>
        <v>ハサマミナミバレーボールクラブ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飯山満</v>
      </c>
      <c r="T7" s="13"/>
      <c r="U7" s="13">
        <f>IF(入力!C4="","",入力!C4)</f>
        <v>430895125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1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1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池田</v>
      </c>
      <c r="D16" s="13" t="str">
        <f>IF(入力!E8="","",入力!E8)</f>
        <v>和弘</v>
      </c>
      <c r="E16" s="13" t="str">
        <f>IF(入力!C7="","",入力!C7)</f>
        <v>イケダ</v>
      </c>
      <c r="F16" s="13" t="str">
        <f>IF(入力!E7="","",入力!E7)</f>
        <v>カズヒロ</v>
      </c>
      <c r="G16" s="13">
        <f>IF(入力!G7="","",入力!G7)</f>
        <v>514693044</v>
      </c>
      <c r="H16" s="13" t="str">
        <f>IF(入力!J7="","",入力!J7)</f>
        <v/>
      </c>
      <c r="I16" s="13">
        <f>IF(入力!M7="","",入力!M7)</f>
        <v>401346</v>
      </c>
      <c r="J16" s="13"/>
      <c r="K16" s="13"/>
      <c r="L16" s="13">
        <f>IF(入力!AT7="","",入力!AT7)</f>
        <v>70</v>
      </c>
      <c r="M16" s="13"/>
      <c r="N16" s="13"/>
      <c r="O16" s="13"/>
      <c r="P16" s="13"/>
      <c r="Q16" s="13"/>
      <c r="R16" s="13" t="str">
        <f>IF(入力!R7="","",入力!R7)</f>
        <v>２７４</v>
      </c>
      <c r="S16" s="13" t="str">
        <f>IF(入力!W7="","",入力!W7)</f>
        <v>０８１６</v>
      </c>
      <c r="T16" s="13" t="str">
        <f>IF(入力!P8="","",入力!P8)</f>
        <v>船橋市芝山1-49-5</v>
      </c>
      <c r="U16" s="13" t="str">
        <f>IF(入力!AL7="","",入力!AL7)</f>
        <v>090</v>
      </c>
      <c r="V16" s="13" t="str">
        <f>IF(入力!AK8="","",入力!AK8)</f>
        <v>4951</v>
      </c>
      <c r="W16" s="13" t="str">
        <f>IF(入力!AP8="","",入力!AP8)</f>
        <v>5402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折見</v>
      </c>
      <c r="D17" s="13" t="str">
        <f>IF(入力!E10="","",入力!E10)</f>
        <v>康治</v>
      </c>
      <c r="E17" s="13" t="str">
        <f>IF(入力!C9="","",入力!C9)</f>
        <v>オリミ</v>
      </c>
      <c r="F17" s="13" t="str">
        <f>IF(入力!E9="","",入力!E9)</f>
        <v>コウジ</v>
      </c>
      <c r="G17" s="13">
        <f>IF(入力!G9="","",入力!G9)</f>
        <v>523844761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0816</v>
      </c>
      <c r="T17" s="13" t="str">
        <f>IF(入力!P10="","",入力!P10)</f>
        <v>船橋市芝山1-51-12</v>
      </c>
      <c r="U17" s="13" t="str">
        <f>IF(入力!AL9="","",入力!AL9)</f>
        <v>090</v>
      </c>
      <c r="V17" s="13" t="str">
        <f>IF(入力!AK10="","",入力!AK10)</f>
        <v>4054</v>
      </c>
      <c r="W17" s="13" t="str">
        <f>IF(入力!AP10="","",入力!AP10)</f>
        <v>2982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保泉</v>
      </c>
      <c r="D20" s="13" t="str">
        <f>IF(入力!E12="","",入力!E12)</f>
        <v>暁子</v>
      </c>
      <c r="E20" s="13" t="str">
        <f>IF(入力!C11="","",入力!C11)</f>
        <v>ホイズミ</v>
      </c>
      <c r="F20" s="13" t="str">
        <f>IF(入力!E11="","",入力!E11)</f>
        <v>アキコ</v>
      </c>
      <c r="G20" s="13">
        <f>IF(入力!G11="","",入力!G11)</f>
        <v>519948350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0072</v>
      </c>
      <c r="T20" s="13" t="str">
        <f>IF(入力!P12="","",入力!P12)</f>
        <v>船橋市三山５－３－９</v>
      </c>
      <c r="U20" s="13" t="str">
        <f>IF(入力!AL11="","",入力!AL11)</f>
        <v>０９０</v>
      </c>
      <c r="V20" s="13" t="str">
        <f>IF(入力!AK12="","",入力!AK12)</f>
        <v>８５１９</v>
      </c>
      <c r="W20" s="13" t="str">
        <f>IF(入力!AP12="","",入力!AP12)</f>
        <v>８５１９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池田</v>
      </c>
      <c r="D22" s="13" t="str">
        <f>IF(入力!E16="","",入力!E16)</f>
        <v>和弘</v>
      </c>
      <c r="E22" s="13" t="str">
        <f>IF(入力!C15="","",入力!C15)</f>
        <v>イケダ</v>
      </c>
      <c r="F22" s="13" t="str">
        <f>IF(入力!E15="","",入力!E15)</f>
        <v>カズヒロ</v>
      </c>
      <c r="G22" s="13"/>
      <c r="H22" s="13"/>
      <c r="I22" s="13"/>
      <c r="J22" s="13"/>
      <c r="K22" s="13"/>
      <c r="L22" s="13">
        <f>IF(入力!AT15="","",入力!AT15)</f>
        <v>70</v>
      </c>
      <c r="M22" s="13"/>
      <c r="N22" s="13" t="str">
        <f>IF(入力!C21="","",入力!C21)</f>
        <v>090</v>
      </c>
      <c r="O22" s="13">
        <f>IF(入力!E21="","",入力!E21)</f>
        <v>4951</v>
      </c>
      <c r="P22" s="13">
        <f>IF(入力!G21="","",入力!G21)</f>
        <v>5402</v>
      </c>
      <c r="Q22" s="13"/>
      <c r="R22" s="13" t="str">
        <f>IF(入力!R15="","",入力!R15)</f>
        <v>２７４</v>
      </c>
      <c r="S22" s="13" t="str">
        <f>IF(入力!W15="","",入力!W15)</f>
        <v>０８１６</v>
      </c>
      <c r="T22" s="13" t="str">
        <f>IF(入力!P16="","",入力!P16)</f>
        <v>船橋市芝山1-49-5</v>
      </c>
      <c r="U22" s="13" t="str">
        <f>IF(入力!AL15="","",入力!AL15)</f>
        <v>090</v>
      </c>
      <c r="V22" s="13" t="str">
        <f>IF(入力!AK16="","",入力!AK16)</f>
        <v>4951</v>
      </c>
      <c r="W22" s="13" t="str">
        <f>IF(入力!AP16="","",入力!AP16)</f>
        <v>5402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折見</v>
      </c>
      <c r="D24" s="51" t="str">
        <f>VLOOKUP($B$51,$A$53:$F$352,4)</f>
        <v>拓人</v>
      </c>
      <c r="E24" s="51" t="str">
        <f>VLOOKUP($B$51,$A$53:$F$352,5)</f>
        <v>オリミ</v>
      </c>
      <c r="F24" s="51" t="str">
        <f>VLOOKUP($B$51,$A$53:$F$352,6)</f>
        <v>タクト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1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15" thickBot="1">
      <c r="A50" s="17"/>
      <c r="B50" s="18"/>
    </row>
    <row r="51" spans="1:41" ht="13.1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折見</v>
      </c>
      <c r="D53" s="13" t="str">
        <f>IF(入力!E26="","",入力!E26)</f>
        <v>拓人</v>
      </c>
      <c r="E53" s="13" t="str">
        <f>IF(入力!C25="","",入力!C25)</f>
        <v>オリミ</v>
      </c>
      <c r="F53" s="13" t="str">
        <f>IF(入力!E25="","",入力!E25)</f>
        <v>タクト</v>
      </c>
      <c r="G53" s="13">
        <f>IF(入力!M25="","",入力!M25)</f>
        <v>520824001</v>
      </c>
      <c r="H53" s="13" t="str">
        <f>IF(入力!I25="","",入力!I25)</f>
        <v>飯山満南小学校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保泉</v>
      </c>
      <c r="D54" s="13" t="str">
        <f>IF(入力!E28="","",入力!E28)</f>
        <v>藤隆</v>
      </c>
      <c r="E54" s="13" t="str">
        <f>IF(入力!C27="","",入力!C27)</f>
        <v>ホイズミ</v>
      </c>
      <c r="F54" s="13" t="str">
        <f>IF(入力!E27="","",入力!E27)</f>
        <v>フジタカ</v>
      </c>
      <c r="G54" s="13">
        <f>IF(入力!M27="","",入力!M27)</f>
        <v>519588327</v>
      </c>
      <c r="H54" s="13" t="str">
        <f>IF(入力!I27="","",入力!I27)</f>
        <v>三山東小学校</v>
      </c>
      <c r="I54" s="13">
        <f>IF(入力!G27="","",入力!G27)</f>
        <v>6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中島</v>
      </c>
      <c r="D55" s="13" t="str">
        <f>IF(入力!E30="","",入力!E30)</f>
        <v>啓翔</v>
      </c>
      <c r="E55" s="13" t="str">
        <f>IF(入力!C29="","",入力!C29)</f>
        <v>ナカジマ</v>
      </c>
      <c r="F55" s="13" t="str">
        <f>IF(入力!E29="","",入力!E29)</f>
        <v>ヒロト</v>
      </c>
      <c r="G55" s="13">
        <f>IF(入力!M29="","",入力!M29)</f>
        <v>522741795</v>
      </c>
      <c r="H55" s="13" t="str">
        <f>IF(入力!I29="","",入力!I29)</f>
        <v>高根東小学校</v>
      </c>
      <c r="I55" s="13">
        <f>IF(入力!G29="","",入力!G29)</f>
        <v>6</v>
      </c>
      <c r="J55" s="13">
        <f>IF(入力!P29="","",入力!P29)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青山</v>
      </c>
      <c r="D56" s="13" t="str">
        <f>IF(入力!E32="","",入力!E32)</f>
        <v>慶太</v>
      </c>
      <c r="E56" s="13" t="str">
        <f>IF(入力!C31="","",入力!C31)</f>
        <v>アオヤマ</v>
      </c>
      <c r="F56" s="13" t="str">
        <f>IF(入力!E31="","",入力!E31)</f>
        <v>ケイタ</v>
      </c>
      <c r="G56" s="13">
        <f>IF(入力!M31="","",入力!M31)</f>
        <v>521540597</v>
      </c>
      <c r="H56" s="13" t="str">
        <f>IF(入力!I31="","",入力!I31)</f>
        <v>飯山満南小学校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横山</v>
      </c>
      <c r="D57" s="13" t="str">
        <f>IF(入力!E34="","",入力!E34)</f>
        <v>士道</v>
      </c>
      <c r="E57" s="13" t="str">
        <f>IF(入力!C33="","",入力!C33)</f>
        <v>ヨコヤマ</v>
      </c>
      <c r="F57" s="13" t="str">
        <f>IF(入力!E33="","",入力!E33)</f>
        <v>シドウ</v>
      </c>
      <c r="G57" s="13">
        <f>IF(入力!M33="","",入力!M33)</f>
        <v>520813814</v>
      </c>
      <c r="H57" s="13" t="str">
        <f>IF(入力!I33="","",入力!I33)</f>
        <v>飯山満南小学校</v>
      </c>
      <c r="I57" s="13">
        <f>IF(入力!G33="","",入力!G33)</f>
        <v>6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輪違</v>
      </c>
      <c r="D58" s="13" t="str">
        <f>IF(入力!E36="","",入力!E36)</f>
        <v>陸</v>
      </c>
      <c r="E58" s="13" t="str">
        <f>IF(入力!C35="","",入力!C35)</f>
        <v>ワチガイ</v>
      </c>
      <c r="F58" s="13" t="str">
        <f>IF(入力!E35="","",入力!E35)</f>
        <v>リク</v>
      </c>
      <c r="G58" s="13">
        <f>IF(入力!M35="","",入力!M35)</f>
        <v>521604398</v>
      </c>
      <c r="H58" s="13" t="str">
        <f>IF(入力!I35="","",入力!I35)</f>
        <v>飯山満南小学校</v>
      </c>
      <c r="I58" s="13">
        <f>IF(入力!G35="","",入力!G35)</f>
        <v>6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坂上</v>
      </c>
      <c r="D59" s="13" t="str">
        <f>IF(入力!E38="","",入力!E38)</f>
        <v>琥太朗</v>
      </c>
      <c r="E59" s="13" t="str">
        <f>IF(入力!C37="","",入力!C37)</f>
        <v>サカガミ</v>
      </c>
      <c r="F59" s="13" t="str">
        <f>IF(入力!E37="","",入力!E37)</f>
        <v>コタロウ</v>
      </c>
      <c r="G59" s="13">
        <f>IF(入力!M37="","",入力!M37)</f>
        <v>522893692</v>
      </c>
      <c r="H59" s="13" t="str">
        <f>IF(入力!I37="","",入力!I37)</f>
        <v>飯山満南小学校</v>
      </c>
      <c r="I59" s="13">
        <f>IF(入力!G37="","",入力!G37)</f>
        <v>6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鶴山</v>
      </c>
      <c r="D60" s="13" t="str">
        <f>IF(入力!E40="","",入力!E40)</f>
        <v>翔心</v>
      </c>
      <c r="E60" s="13" t="str">
        <f>IF(入力!C39="","",入力!C39)</f>
        <v>ツルヤマ</v>
      </c>
      <c r="F60" s="13" t="str">
        <f>IF(入力!E39="","",入力!E39)</f>
        <v>ショウゴ</v>
      </c>
      <c r="G60" s="13">
        <f>IF(入力!M39="","",入力!M39)</f>
        <v>520813838</v>
      </c>
      <c r="H60" s="13" t="str">
        <f>IF(入力!I39="","",入力!I39)</f>
        <v>飯山満南小学校</v>
      </c>
      <c r="I60" s="13">
        <f>IF(入力!G39="","",入力!G39)</f>
        <v>5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庄司</v>
      </c>
      <c r="D61" s="13" t="str">
        <f>IF(入力!E42="","",入力!E42)</f>
        <v>遥登</v>
      </c>
      <c r="E61" s="13" t="str">
        <f>IF(入力!C41="","",入力!C41)</f>
        <v>ショウジ</v>
      </c>
      <c r="F61" s="13" t="str">
        <f>IF(入力!E41="","",入力!E41)</f>
        <v>ハルト</v>
      </c>
      <c r="G61" s="13">
        <f>IF(入力!M41="","",入力!M41)</f>
        <v>520813845</v>
      </c>
      <c r="H61" s="13" t="str">
        <f>IF(入力!I41="","",入力!I41)</f>
        <v>飯山満南小学校</v>
      </c>
      <c r="I61" s="13">
        <f>IF(入力!G41="","",入力!G41)</f>
        <v>5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金城</v>
      </c>
      <c r="D62" s="13" t="str">
        <f>IF(入力!E44="","",入力!E44)</f>
        <v>蒼久</v>
      </c>
      <c r="E62" s="13" t="str">
        <f>IF(入力!C43="","",入力!C43)</f>
        <v>キンジョウ</v>
      </c>
      <c r="F62" s="13" t="str">
        <f>IF(入力!E43="","",入力!E43)</f>
        <v>サク</v>
      </c>
      <c r="G62" s="13">
        <f>IF(入力!M43="","",入力!M43)</f>
        <v>520938517</v>
      </c>
      <c r="H62" s="13" t="str">
        <f>IF(入力!I43="","",入力!I43)</f>
        <v>飯山満南小学校</v>
      </c>
      <c r="I62" s="13">
        <f>IF(入力!G43="","",入力!G43)</f>
        <v>5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関</v>
      </c>
      <c r="D63" s="13" t="str">
        <f>IF(入力!E46="","",入力!E46)</f>
        <v>優斗</v>
      </c>
      <c r="E63" s="13" t="str">
        <f>IF(入力!C45="","",入力!C45)</f>
        <v>セキ</v>
      </c>
      <c r="F63" s="13" t="str">
        <f>IF(入力!E45="","",入力!E45)</f>
        <v>ユウト</v>
      </c>
      <c r="G63" s="13">
        <f>IF(入力!M45="","",入力!M45)</f>
        <v>522764695</v>
      </c>
      <c r="H63" s="13" t="str">
        <f>IF(入力!I45="","",入力!I45)</f>
        <v>飯山満南小学校</v>
      </c>
      <c r="I63" s="13">
        <f>IF(入力!G45="","",入力!G45)</f>
        <v>5</v>
      </c>
      <c r="J63" s="13">
        <f>IF(入力!P45="","",入力!P45)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折見</v>
      </c>
      <c r="D64" s="13" t="str">
        <f>IF(入力!E48="","",入力!E48)</f>
        <v>瑛人</v>
      </c>
      <c r="E64" s="13" t="str">
        <f>IF(入力!C47="","",入力!C47)</f>
        <v>オリミ</v>
      </c>
      <c r="F64" s="13" t="str">
        <f>IF(入力!E47="","",入力!E47)</f>
        <v>エイト</v>
      </c>
      <c r="G64" s="13">
        <f>IF(入力!M47="","",入力!M47)</f>
        <v>522952412</v>
      </c>
      <c r="H64" s="13" t="str">
        <f>IF(入力!I47="","",入力!I47)</f>
        <v>飯山満南小学校</v>
      </c>
      <c r="I64" s="13">
        <f>IF(入力!G47="","",入力!G47)</f>
        <v>4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橋山 ちづる</cp:lastModifiedBy>
  <cp:lastPrinted>2023-05-24T01:22:51Z</cp:lastPrinted>
  <dcterms:created xsi:type="dcterms:W3CDTF">2014-04-05T09:56:00Z</dcterms:created>
  <dcterms:modified xsi:type="dcterms:W3CDTF">2023-09-21T02:06:57Z</dcterms:modified>
</cp:coreProperties>
</file>