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0804\Desktop\男子USB　コピー\1.　バレー部 エントリー・大会要項等\R8年エントリー・大会要項等\2. 26年1月_千葉県新人戦\"/>
    </mc:Choice>
  </mc:AlternateContent>
  <xr:revisionPtr revIDLastSave="0" documentId="13_ncr:1_{57E680D9-23D1-45D1-BAAD-9B128102E957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31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<sst xmlns="http://schemas.openxmlformats.org/spreadsheetml/2006/main" count="303" uniqueCount="210">
  <si>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</si>
  <si>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</si>
  <si>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</si>
  <si>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</si>
  <si>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</si>
  <si>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</si>
  <si>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</si>
  <si>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</si>
  <si>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</si>
  <si>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</si>
  <si>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</si>
  <si>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</si>
  <si>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</si>
  <si>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</si>
  <si>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</si>
  <si>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</si>
  <si>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</si>
  <si>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</si>
  <si>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</si>
  <si>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</si>
  <si>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</si>
  <si>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</si>
  <si>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</si>
  <si>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</si>
  <si>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</si>
  <si>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</si>
  <si>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</si>
  <si>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</si>
  <si>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</si>
  <si>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</si>
  <si>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</si>
  <si>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</si>
  <si>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</si>
  <si>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</si>
  <si>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</si>
  <si>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</si>
  <si>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</si>
  <si>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</si>
  <si>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</si>
  <si>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</si>
  <si>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</si>
  <si>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</si>
  <si>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</si>
  <si>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</si>
  <si>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</si>
  <si>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</si>
  <si>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</si>
  <si>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</si>
  <si>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</si>
  <si>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</si>
  <si>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</si>
  <si>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</si>
  <si>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</si>
  <si>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</si>
  <si>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</si>
  <si>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</si>
  <si>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</si>
  <si>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</si>
  <si>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</si>
  <si>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</si>
  <si>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</si>
  <si>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</si>
  <si>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</si>
  <si>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</si>
  <si>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</si>
  <si>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</si>
  <si>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</si>
  <si>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</si>
  <si>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</si>
  <si>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</si>
  <si>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</si>
  <si>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</si>
  <si>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</si>
  <si>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</si>
  <si>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</si>
  <si>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</si>
  <si>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</si>
  <si>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</si>
  <si>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</si>
  <si>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</si>
  <si>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</si>
  <si>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</si>
  <si>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</si>
  <si>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</si>
  <si>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</si>
  <si>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</si>
  <si>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</si>
  <si>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</si>
  <si>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</si>
  <si>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</si>
  <si>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</si>
  <si>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</si>
  <si>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</si>
  <si>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</si>
  <si>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</si>
  <si>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</si>
  <si>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</si>
  <si>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</si>
  <si>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</si>
  <si>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</si>
  <si>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</si>
  <si>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</si>
  <si>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</si>
  <si>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</si>
  <si>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</si>
  <si>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</si>
  <si>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</si>
  <si>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</si>
  <si>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</si>
  <si>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</si>
  <si>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</si>
  <si>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</si>
  <si>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</si>
  <si>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</si>
  <si>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</si>
  <si>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</si>
  <si>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</si>
  <si>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</si>
  <si>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</si>
  <si>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</si>
  <si>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</si>
  <si>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</si>
  <si>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</si>
  <si>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</si>
  <si>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ハサマミナミバレーボールクラブ</t>
    <phoneticPr fontId="2"/>
  </si>
  <si>
    <t>飯山満南バレーボールクラブ</t>
    <rPh sb="0" eb="3">
      <t>ハサマ</t>
    </rPh>
    <rPh sb="3" eb="4">
      <t>ミナミ</t>
    </rPh>
    <phoneticPr fontId="2"/>
  </si>
  <si>
    <t>船橋市</t>
    <rPh sb="0" eb="3">
      <t>フナバシシ</t>
    </rPh>
    <phoneticPr fontId="2"/>
  </si>
  <si>
    <t>東葉高速鉄道</t>
    <phoneticPr fontId="2"/>
  </si>
  <si>
    <t>飯山満</t>
    <phoneticPr fontId="2"/>
  </si>
  <si>
    <t>イケダ</t>
    <phoneticPr fontId="2"/>
  </si>
  <si>
    <t>カズヒロ</t>
    <phoneticPr fontId="2"/>
  </si>
  <si>
    <t>池田</t>
    <rPh sb="0" eb="2">
      <t>イケダ</t>
    </rPh>
    <phoneticPr fontId="2"/>
  </si>
  <si>
    <t>和弘</t>
    <rPh sb="0" eb="2">
      <t>カズヒロ</t>
    </rPh>
    <phoneticPr fontId="2"/>
  </si>
  <si>
    <t>274</t>
    <phoneticPr fontId="2"/>
  </si>
  <si>
    <t>0816</t>
    <phoneticPr fontId="2"/>
  </si>
  <si>
    <t>船橋市芝山1-49-5</t>
    <rPh sb="0" eb="3">
      <t>フナバシシ</t>
    </rPh>
    <rPh sb="3" eb="5">
      <t>シバヤマ</t>
    </rPh>
    <phoneticPr fontId="2"/>
  </si>
  <si>
    <t>090</t>
    <phoneticPr fontId="2"/>
  </si>
  <si>
    <t>4951</t>
    <phoneticPr fontId="2"/>
  </si>
  <si>
    <t>5402</t>
    <phoneticPr fontId="2"/>
  </si>
  <si>
    <t>ワチガイ</t>
    <phoneticPr fontId="2"/>
  </si>
  <si>
    <t>ユウキ</t>
    <phoneticPr fontId="2"/>
  </si>
  <si>
    <t>輪違</t>
    <rPh sb="0" eb="2">
      <t>ワチガイ</t>
    </rPh>
    <phoneticPr fontId="2"/>
  </si>
  <si>
    <t>裕輝</t>
    <rPh sb="0" eb="1">
      <t>ユウ</t>
    </rPh>
    <rPh sb="1" eb="2">
      <t>カガヤ</t>
    </rPh>
    <phoneticPr fontId="2"/>
  </si>
  <si>
    <t>船橋市芝山1-25-15</t>
    <rPh sb="3" eb="5">
      <t>シバヤマ</t>
    </rPh>
    <phoneticPr fontId="2"/>
  </si>
  <si>
    <t>6942</t>
    <phoneticPr fontId="2"/>
  </si>
  <si>
    <t>7554</t>
    <phoneticPr fontId="2"/>
  </si>
  <si>
    <t>晃輝</t>
    <phoneticPr fontId="2"/>
  </si>
  <si>
    <t>齋藤</t>
    <phoneticPr fontId="2"/>
  </si>
  <si>
    <t>船橋市飯山満町2-502-44</t>
    <rPh sb="3" eb="7">
      <t>ハサマチョウ</t>
    </rPh>
    <phoneticPr fontId="2"/>
  </si>
  <si>
    <t>080</t>
    <phoneticPr fontId="2"/>
  </si>
  <si>
    <t>6733</t>
    <phoneticPr fontId="2"/>
  </si>
  <si>
    <t>9127</t>
    <phoneticPr fontId="2"/>
  </si>
  <si>
    <t>セキ</t>
    <phoneticPr fontId="2"/>
  </si>
  <si>
    <t>カイト</t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</si>
  <si>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"/>
  </si>
  <si>
    <t>関</t>
    <rPh sb="0" eb="1">
      <t>セキ</t>
    </rPh>
    <phoneticPr fontId="2"/>
  </si>
  <si>
    <t>快斗</t>
    <rPh sb="0" eb="1">
      <t>カイ</t>
    </rPh>
    <rPh sb="1" eb="2">
      <t>ト</t>
    </rPh>
    <phoneticPr fontId="2"/>
  </si>
  <si>
    <t>ヤマモト</t>
    <phoneticPr fontId="2"/>
  </si>
  <si>
    <t>レオ</t>
    <phoneticPr fontId="2"/>
  </si>
  <si>
    <t>山本</t>
    <rPh sb="0" eb="2">
      <t>ヤマモト</t>
    </rPh>
    <phoneticPr fontId="2"/>
  </si>
  <si>
    <t>零</t>
    <rPh sb="0" eb="1">
      <t>レイ</t>
    </rPh>
    <phoneticPr fontId="2"/>
  </si>
  <si>
    <t>タケル</t>
    <phoneticPr fontId="2"/>
  </si>
  <si>
    <t>健</t>
    <rPh sb="0" eb="1">
      <t>ケン</t>
    </rPh>
    <phoneticPr fontId="2"/>
  </si>
  <si>
    <t>チバ</t>
    <phoneticPr fontId="2"/>
  </si>
  <si>
    <t>イツキ</t>
    <phoneticPr fontId="2"/>
  </si>
  <si>
    <t>飯山満小学校</t>
    <rPh sb="0" eb="3">
      <t>ハサマ</t>
    </rPh>
    <rPh sb="3" eb="6">
      <t>ショウガッコウ</t>
    </rPh>
    <phoneticPr fontId="2"/>
  </si>
  <si>
    <t>千葉</t>
    <rPh sb="0" eb="2">
      <t>チバ</t>
    </rPh>
    <phoneticPr fontId="2"/>
  </si>
  <si>
    <t>樹</t>
    <rPh sb="0" eb="1">
      <t>イツキ</t>
    </rPh>
    <phoneticPr fontId="2"/>
  </si>
  <si>
    <t>テラシタ</t>
    <phoneticPr fontId="2"/>
  </si>
  <si>
    <t>タツキ</t>
    <phoneticPr fontId="2"/>
  </si>
  <si>
    <t>寺下</t>
    <phoneticPr fontId="2"/>
  </si>
  <si>
    <t>泰槻</t>
    <phoneticPr fontId="2"/>
  </si>
  <si>
    <t>オガワ</t>
    <phoneticPr fontId="2"/>
  </si>
  <si>
    <t>ハルト</t>
    <phoneticPr fontId="2"/>
  </si>
  <si>
    <t>小川</t>
    <phoneticPr fontId="2"/>
  </si>
  <si>
    <t>遙斗</t>
    <phoneticPr fontId="2"/>
  </si>
  <si>
    <t>イソムラ</t>
    <phoneticPr fontId="2"/>
  </si>
  <si>
    <t>ソウノスケ</t>
  </si>
  <si>
    <t>磯村</t>
    <phoneticPr fontId="2"/>
  </si>
  <si>
    <t>壮之介</t>
    <phoneticPr fontId="2"/>
  </si>
  <si>
    <t>サカノ</t>
    <phoneticPr fontId="2"/>
  </si>
  <si>
    <t>阪野</t>
    <phoneticPr fontId="2"/>
  </si>
  <si>
    <t>ハシモト</t>
    <phoneticPr fontId="2"/>
  </si>
  <si>
    <t>橋本</t>
    <phoneticPr fontId="2"/>
  </si>
  <si>
    <t>岳瑠</t>
    <phoneticPr fontId="2"/>
  </si>
  <si>
    <t>コショウド</t>
    <phoneticPr fontId="2"/>
  </si>
  <si>
    <t>ナオヤ</t>
    <phoneticPr fontId="2"/>
  </si>
  <si>
    <t>小姓堂</t>
    <phoneticPr fontId="2"/>
  </si>
  <si>
    <t>直也</t>
    <phoneticPr fontId="2"/>
  </si>
  <si>
    <t>スズキ</t>
    <phoneticPr fontId="2"/>
  </si>
  <si>
    <t>トモヤ</t>
    <phoneticPr fontId="2"/>
  </si>
  <si>
    <t>谷津小学校</t>
    <rPh sb="0" eb="2">
      <t>ヤツ</t>
    </rPh>
    <rPh sb="2" eb="5">
      <t>ショウガッコウ</t>
    </rPh>
    <phoneticPr fontId="2"/>
  </si>
  <si>
    <t>鈴木</t>
    <phoneticPr fontId="2"/>
  </si>
  <si>
    <t>智弥</t>
    <phoneticPr fontId="2"/>
  </si>
  <si>
    <t>藤内</t>
    <phoneticPr fontId="2"/>
  </si>
  <si>
    <t>碧人</t>
    <phoneticPr fontId="2"/>
  </si>
  <si>
    <t>トウナイ</t>
    <phoneticPr fontId="2"/>
  </si>
  <si>
    <t>アオト</t>
    <phoneticPr fontId="2"/>
  </si>
  <si>
    <t>理人</t>
    <phoneticPr fontId="2"/>
  </si>
  <si>
    <t>リヒト</t>
    <phoneticPr fontId="2"/>
  </si>
  <si>
    <t>赤澤</t>
    <phoneticPr fontId="2"/>
  </si>
  <si>
    <t>一颯</t>
    <phoneticPr fontId="2"/>
  </si>
  <si>
    <t>アカサワ</t>
    <phoneticPr fontId="2"/>
  </si>
  <si>
    <t>イブキ</t>
    <phoneticPr fontId="2"/>
  </si>
  <si>
    <t>峰台小学校</t>
    <rPh sb="0" eb="1">
      <t>ミネ</t>
    </rPh>
    <rPh sb="1" eb="2">
      <t>ダイ</t>
    </rPh>
    <rPh sb="2" eb="5">
      <t>ショウガッコウ</t>
    </rPh>
    <phoneticPr fontId="2"/>
  </si>
  <si>
    <t>仲間も増えた元気いっぱいの新チーム！
どんな時でも声をかけ合い、自分を信じて、仲間を信じて最後まで諦めずに頑張ります！
Do not GIVE UP！飯山満南VBC！</t>
    <rPh sb="13" eb="14">
      <t>シン</t>
    </rPh>
    <phoneticPr fontId="2"/>
  </si>
  <si>
    <t>①</t>
    <phoneticPr fontId="2"/>
  </si>
  <si>
    <t>サイトウ</t>
    <phoneticPr fontId="2"/>
  </si>
  <si>
    <t>コウキ</t>
    <phoneticPr fontId="2"/>
  </si>
  <si>
    <t>0822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</si>
</sst>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sqref="A1:AS1"/>
    </sheetView>
  </sheetViews>
  <sheetFormatPr defaultColWidth="9" defaultRowHeight="15"/>
  <cols>
    <col min="1" max="2" width="6.125" style="1" customWidth="1"/>
    <col min="3" max="6" width="7.25" style="1" customWidth="1"/>
    <col min="7" max="15" width="6.125" style="1" customWidth="1"/>
    <col min="16" max="45" width="1.7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25" style="1" bestFit="1" customWidth="1"/>
    <col min="52" max="52" width="6.75" style="1" customWidth="1"/>
    <col min="53" max="16384" width="9" style="1"/>
  </cols>
  <sheetData>
    <row r="1" spans="1:51" ht="32.25" thickBot="1">
      <c r="A1" s="200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</row>
    <row r="2" spans="1:51" ht="14.45" customHeight="1">
      <c r="A2" s="101" t="s">
        <v>1</v>
      </c>
      <c r="B2" s="102"/>
      <c r="C2" s="103" t="s">
        <v>124</v>
      </c>
      <c r="D2" s="104"/>
      <c r="E2" s="104"/>
      <c r="F2" s="104"/>
      <c r="G2" s="104"/>
      <c r="H2" s="104"/>
      <c r="I2" s="105"/>
      <c r="J2" s="94" t="s">
        <v>2</v>
      </c>
      <c r="K2" s="205"/>
      <c r="L2" s="205"/>
      <c r="M2" s="205"/>
      <c r="N2" s="205"/>
      <c r="O2" s="206"/>
      <c r="P2" s="94" t="s">
        <v>3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4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5</v>
      </c>
      <c r="AW2" t="s">
        <v>6</v>
      </c>
      <c r="AX2" t="s">
        <v>7</v>
      </c>
    </row>
    <row r="3" spans="1:51" ht="24" customHeight="1">
      <c r="A3" s="106" t="s">
        <v>8</v>
      </c>
      <c r="B3" s="107"/>
      <c r="C3" s="108" t="s">
        <v>125</v>
      </c>
      <c r="D3" s="109"/>
      <c r="E3" s="109"/>
      <c r="F3" s="109"/>
      <c r="G3" s="109"/>
      <c r="H3" s="109"/>
      <c r="I3" s="110"/>
      <c r="J3" s="202" t="s">
        <v>5</v>
      </c>
      <c r="K3" s="203"/>
      <c r="L3" s="203"/>
      <c r="M3" s="203"/>
      <c r="N3" s="203"/>
      <c r="O3" s="204"/>
      <c r="P3" s="96" t="s">
        <v>126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6" t="s">
        <v>6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215" t="s">
        <v>13</v>
      </c>
      <c r="B4" s="216"/>
      <c r="C4" s="207">
        <v>430895125</v>
      </c>
      <c r="D4" s="208"/>
      <c r="E4" s="208"/>
      <c r="F4" s="208"/>
      <c r="G4" s="208"/>
      <c r="H4" s="208"/>
      <c r="I4" s="209"/>
      <c r="J4" s="219" t="s">
        <v>14</v>
      </c>
      <c r="K4" s="220"/>
      <c r="L4" s="220"/>
      <c r="M4" s="220"/>
      <c r="N4" s="220"/>
      <c r="O4" s="221"/>
      <c r="P4" s="151" t="s">
        <v>15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7" t="s">
        <v>17</v>
      </c>
      <c r="B5" s="218"/>
      <c r="C5" s="210"/>
      <c r="D5" s="211"/>
      <c r="E5" s="211"/>
      <c r="F5" s="211"/>
      <c r="G5" s="211"/>
      <c r="H5" s="211"/>
      <c r="I5" s="212"/>
      <c r="J5" s="183">
        <v>12003</v>
      </c>
      <c r="K5" s="183"/>
      <c r="L5" s="183"/>
      <c r="M5" s="183"/>
      <c r="N5" s="183"/>
      <c r="O5" s="183"/>
      <c r="P5" s="152" t="s">
        <v>127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128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18</v>
      </c>
      <c r="AW5" t="s">
        <v>19</v>
      </c>
    </row>
    <row r="6" spans="1:51" ht="22.5" customHeight="1">
      <c r="A6" s="71" t="s">
        <v>20</v>
      </c>
      <c r="B6" s="122"/>
      <c r="C6" s="125" t="s">
        <v>21</v>
      </c>
      <c r="D6" s="126"/>
      <c r="E6" s="127" t="s">
        <v>22</v>
      </c>
      <c r="F6" s="128"/>
      <c r="G6" s="184" t="s">
        <v>23</v>
      </c>
      <c r="H6" s="184"/>
      <c r="I6" s="184"/>
      <c r="J6" s="184" t="s">
        <v>24</v>
      </c>
      <c r="K6" s="184"/>
      <c r="L6" s="184"/>
      <c r="M6" s="184" t="s">
        <v>25</v>
      </c>
      <c r="N6" s="184"/>
      <c r="O6" s="184"/>
      <c r="P6" s="133" t="s">
        <v>26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27</v>
      </c>
      <c r="AL6" s="135"/>
      <c r="AM6" s="135"/>
      <c r="AN6" s="135"/>
      <c r="AO6" s="135"/>
      <c r="AP6" s="135"/>
      <c r="AQ6" s="135"/>
      <c r="AR6" s="135"/>
      <c r="AS6" s="135"/>
      <c r="AT6" s="34" t="s">
        <v>28</v>
      </c>
    </row>
    <row r="7" spans="1:51" ht="13.5" customHeight="1">
      <c r="A7" s="71"/>
      <c r="B7" s="122"/>
      <c r="C7" s="129" t="s">
        <v>129</v>
      </c>
      <c r="D7" s="75"/>
      <c r="E7" s="130" t="s">
        <v>130</v>
      </c>
      <c r="F7" s="77"/>
      <c r="G7" s="185">
        <v>514693044</v>
      </c>
      <c r="H7" s="185"/>
      <c r="I7" s="185"/>
      <c r="J7" s="185"/>
      <c r="K7" s="185"/>
      <c r="L7" s="185"/>
      <c r="M7" s="185">
        <v>401346</v>
      </c>
      <c r="N7" s="185"/>
      <c r="O7" s="185"/>
      <c r="P7" s="159" t="s">
        <v>29</v>
      </c>
      <c r="Q7" s="160"/>
      <c r="R7" s="124" t="s">
        <v>133</v>
      </c>
      <c r="S7" s="124"/>
      <c r="T7" s="124"/>
      <c r="U7" s="124"/>
      <c r="V7" s="27" t="s">
        <v>30</v>
      </c>
      <c r="W7" s="115" t="s">
        <v>134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35" t="s">
        <v>31</v>
      </c>
      <c r="AL7" s="59" t="s">
        <v>136</v>
      </c>
      <c r="AM7" s="59"/>
      <c r="AN7" s="59"/>
      <c r="AO7" s="59"/>
      <c r="AP7" s="59"/>
      <c r="AQ7" s="59"/>
      <c r="AR7" s="59"/>
      <c r="AS7" s="36" t="s">
        <v>32</v>
      </c>
      <c r="AT7" s="53">
        <v>72</v>
      </c>
    </row>
    <row r="8" spans="1:51" ht="18" customHeight="1">
      <c r="A8" s="71"/>
      <c r="B8" s="122"/>
      <c r="C8" s="131" t="s">
        <v>131</v>
      </c>
      <c r="D8" s="79"/>
      <c r="E8" s="132" t="s">
        <v>132</v>
      </c>
      <c r="F8" s="81"/>
      <c r="G8" s="185"/>
      <c r="H8" s="185"/>
      <c r="I8" s="185"/>
      <c r="J8" s="185"/>
      <c r="K8" s="185"/>
      <c r="L8" s="185"/>
      <c r="M8" s="185"/>
      <c r="N8" s="185"/>
      <c r="O8" s="185"/>
      <c r="P8" s="117" t="s">
        <v>135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60" t="s">
        <v>137</v>
      </c>
      <c r="AL8" s="61"/>
      <c r="AM8" s="61"/>
      <c r="AN8" s="61"/>
      <c r="AO8" s="37" t="s">
        <v>30</v>
      </c>
      <c r="AP8" s="61" t="s">
        <v>138</v>
      </c>
      <c r="AQ8" s="61"/>
      <c r="AR8" s="61"/>
      <c r="AS8" s="62"/>
      <c r="AT8" s="53"/>
    </row>
    <row r="9" spans="1:51" ht="14.45" customHeight="1">
      <c r="A9" s="213" t="s">
        <v>33</v>
      </c>
      <c r="B9" s="122"/>
      <c r="C9" s="129" t="s">
        <v>207</v>
      </c>
      <c r="D9" s="75"/>
      <c r="E9" s="130" t="s">
        <v>208</v>
      </c>
      <c r="F9" s="77"/>
      <c r="G9" s="185">
        <v>525397289</v>
      </c>
      <c r="H9" s="185"/>
      <c r="I9" s="185"/>
      <c r="J9" s="185"/>
      <c r="K9" s="185"/>
      <c r="L9" s="185"/>
      <c r="M9" s="185"/>
      <c r="N9" s="185"/>
      <c r="O9" s="185"/>
      <c r="P9" s="159" t="s">
        <v>29</v>
      </c>
      <c r="Q9" s="160"/>
      <c r="R9" s="124" t="s">
        <v>133</v>
      </c>
      <c r="S9" s="124"/>
      <c r="T9" s="124"/>
      <c r="U9" s="124"/>
      <c r="V9" s="27" t="s">
        <v>30</v>
      </c>
      <c r="W9" s="115" t="s">
        <v>209</v>
      </c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6"/>
      <c r="AK9" s="35" t="s">
        <v>31</v>
      </c>
      <c r="AL9" s="59" t="s">
        <v>149</v>
      </c>
      <c r="AM9" s="59"/>
      <c r="AN9" s="59"/>
      <c r="AO9" s="59"/>
      <c r="AP9" s="59"/>
      <c r="AQ9" s="59"/>
      <c r="AR9" s="59"/>
      <c r="AS9" s="36" t="s">
        <v>32</v>
      </c>
      <c r="AT9" s="54">
        <v>20</v>
      </c>
    </row>
    <row r="10" spans="1:51" ht="18" customHeight="1">
      <c r="A10" s="71"/>
      <c r="B10" s="122"/>
      <c r="C10" s="131" t="s">
        <v>147</v>
      </c>
      <c r="D10" s="79"/>
      <c r="E10" s="132" t="s">
        <v>146</v>
      </c>
      <c r="F10" s="81"/>
      <c r="G10" s="185"/>
      <c r="H10" s="185"/>
      <c r="I10" s="185"/>
      <c r="J10" s="185"/>
      <c r="K10" s="185"/>
      <c r="L10" s="185"/>
      <c r="M10" s="185"/>
      <c r="N10" s="185"/>
      <c r="O10" s="185"/>
      <c r="P10" s="117" t="s">
        <v>148</v>
      </c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9"/>
      <c r="AK10" s="60" t="s">
        <v>150</v>
      </c>
      <c r="AL10" s="61"/>
      <c r="AM10" s="61"/>
      <c r="AN10" s="61"/>
      <c r="AO10" s="37" t="s">
        <v>30</v>
      </c>
      <c r="AP10" s="61" t="s">
        <v>151</v>
      </c>
      <c r="AQ10" s="61"/>
      <c r="AR10" s="61"/>
      <c r="AS10" s="62"/>
      <c r="AT10" s="54"/>
    </row>
    <row r="11" spans="1:51" ht="14.45" customHeight="1">
      <c r="A11" s="213" t="s">
        <v>34</v>
      </c>
      <c r="B11" s="122"/>
      <c r="C11" s="74"/>
      <c r="D11" s="75"/>
      <c r="E11" s="76"/>
      <c r="F11" s="77"/>
      <c r="G11" s="185"/>
      <c r="H11" s="185"/>
      <c r="I11" s="185"/>
      <c r="J11" s="185"/>
      <c r="K11" s="185"/>
      <c r="L11" s="185"/>
      <c r="M11" s="185"/>
      <c r="N11" s="185"/>
      <c r="O11" s="185"/>
      <c r="P11" s="159" t="s">
        <v>29</v>
      </c>
      <c r="Q11" s="160"/>
      <c r="R11" s="222"/>
      <c r="S11" s="124"/>
      <c r="T11" s="124"/>
      <c r="U11" s="124"/>
      <c r="V11" s="27" t="s">
        <v>30</v>
      </c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6"/>
      <c r="AK11" s="35" t="s">
        <v>31</v>
      </c>
      <c r="AL11" s="161"/>
      <c r="AM11" s="59"/>
      <c r="AN11" s="59"/>
      <c r="AO11" s="59"/>
      <c r="AP11" s="59"/>
      <c r="AQ11" s="59"/>
      <c r="AR11" s="59"/>
      <c r="AS11" s="36" t="s">
        <v>32</v>
      </c>
      <c r="AT11" s="54"/>
    </row>
    <row r="12" spans="1:51" ht="18" customHeight="1">
      <c r="A12" s="71"/>
      <c r="B12" s="122"/>
      <c r="C12" s="78"/>
      <c r="D12" s="79"/>
      <c r="E12" s="80"/>
      <c r="F12" s="81"/>
      <c r="G12" s="185"/>
      <c r="H12" s="185"/>
      <c r="I12" s="185"/>
      <c r="J12" s="185"/>
      <c r="K12" s="185"/>
      <c r="L12" s="185"/>
      <c r="M12" s="185"/>
      <c r="N12" s="185"/>
      <c r="O12" s="185"/>
      <c r="P12" s="117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9"/>
      <c r="AK12" s="60"/>
      <c r="AL12" s="61"/>
      <c r="AM12" s="61"/>
      <c r="AN12" s="61"/>
      <c r="AO12" s="37" t="s">
        <v>30</v>
      </c>
      <c r="AP12" s="61"/>
      <c r="AQ12" s="61"/>
      <c r="AR12" s="61"/>
      <c r="AS12" s="62"/>
      <c r="AT12" s="54"/>
    </row>
    <row r="13" spans="1:51" ht="14.45" customHeight="1">
      <c r="A13" s="71" t="s">
        <v>35</v>
      </c>
      <c r="B13" s="122"/>
      <c r="C13" s="129" t="s">
        <v>139</v>
      </c>
      <c r="D13" s="75"/>
      <c r="E13" s="130" t="s">
        <v>140</v>
      </c>
      <c r="F13" s="77"/>
      <c r="G13" s="185">
        <v>524193387</v>
      </c>
      <c r="H13" s="185"/>
      <c r="I13" s="185"/>
      <c r="J13" s="185"/>
      <c r="K13" s="185"/>
      <c r="L13" s="185"/>
      <c r="M13" s="185"/>
      <c r="N13" s="185"/>
      <c r="O13" s="185"/>
      <c r="P13" s="159" t="s">
        <v>29</v>
      </c>
      <c r="Q13" s="160"/>
      <c r="R13" s="124" t="s">
        <v>133</v>
      </c>
      <c r="S13" s="124"/>
      <c r="T13" s="124"/>
      <c r="U13" s="124"/>
      <c r="V13" s="27" t="s">
        <v>30</v>
      </c>
      <c r="W13" s="115" t="s">
        <v>134</v>
      </c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35" t="s">
        <v>31</v>
      </c>
      <c r="AL13" s="59" t="s">
        <v>136</v>
      </c>
      <c r="AM13" s="59"/>
      <c r="AN13" s="59"/>
      <c r="AO13" s="59"/>
      <c r="AP13" s="59"/>
      <c r="AQ13" s="59"/>
      <c r="AR13" s="59"/>
      <c r="AS13" s="36" t="s">
        <v>32</v>
      </c>
      <c r="AT13" s="54">
        <v>39</v>
      </c>
    </row>
    <row r="14" spans="1:51" ht="18" customHeight="1">
      <c r="A14" s="71"/>
      <c r="B14" s="122"/>
      <c r="C14" s="131" t="s">
        <v>141</v>
      </c>
      <c r="D14" s="79"/>
      <c r="E14" s="132" t="s">
        <v>142</v>
      </c>
      <c r="F14" s="81"/>
      <c r="G14" s="185"/>
      <c r="H14" s="185"/>
      <c r="I14" s="185"/>
      <c r="J14" s="185"/>
      <c r="K14" s="185"/>
      <c r="L14" s="185"/>
      <c r="M14" s="185"/>
      <c r="N14" s="185"/>
      <c r="O14" s="185"/>
      <c r="P14" s="117" t="s">
        <v>143</v>
      </c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9"/>
      <c r="AK14" s="60" t="s">
        <v>144</v>
      </c>
      <c r="AL14" s="61"/>
      <c r="AM14" s="61"/>
      <c r="AN14" s="61"/>
      <c r="AO14" s="37" t="s">
        <v>30</v>
      </c>
      <c r="AP14" s="61" t="s">
        <v>145</v>
      </c>
      <c r="AQ14" s="61"/>
      <c r="AR14" s="61"/>
      <c r="AS14" s="62"/>
      <c r="AT14" s="54"/>
    </row>
    <row r="15" spans="1:51" ht="15" customHeight="1">
      <c r="A15" s="71" t="s">
        <v>36</v>
      </c>
      <c r="B15" s="122"/>
      <c r="C15" s="129"/>
      <c r="D15" s="75"/>
      <c r="E15" s="130"/>
      <c r="F15" s="77"/>
      <c r="G15" s="188"/>
      <c r="H15" s="188"/>
      <c r="I15" s="188"/>
      <c r="J15" s="188"/>
      <c r="K15" s="188"/>
      <c r="L15" s="188"/>
      <c r="M15" s="188"/>
      <c r="N15" s="188"/>
      <c r="O15" s="188"/>
      <c r="P15" s="24"/>
      <c r="Q15" s="25"/>
      <c r="R15" s="145"/>
      <c r="S15" s="145"/>
      <c r="T15" s="145"/>
      <c r="U15" s="145"/>
      <c r="V15" s="26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50"/>
      <c r="AK15" s="38"/>
      <c r="AL15" s="138"/>
      <c r="AM15" s="138"/>
      <c r="AN15" s="138"/>
      <c r="AO15" s="138"/>
      <c r="AP15" s="138"/>
      <c r="AQ15" s="138"/>
      <c r="AR15" s="138"/>
      <c r="AS15" s="39"/>
      <c r="AT15" s="55"/>
    </row>
    <row r="16" spans="1:51" ht="18" customHeight="1">
      <c r="A16" s="71"/>
      <c r="B16" s="122"/>
      <c r="C16" s="131"/>
      <c r="D16" s="79"/>
      <c r="E16" s="132"/>
      <c r="F16" s="81"/>
      <c r="G16" s="188"/>
      <c r="H16" s="188"/>
      <c r="I16" s="188"/>
      <c r="J16" s="188"/>
      <c r="K16" s="188"/>
      <c r="L16" s="188"/>
      <c r="M16" s="188"/>
      <c r="N16" s="188"/>
      <c r="O16" s="188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0"/>
      <c r="AP16" s="143"/>
      <c r="AQ16" s="143"/>
      <c r="AR16" s="143"/>
      <c r="AS16" s="144"/>
      <c r="AT16" s="55"/>
    </row>
    <row r="17" spans="1:46" ht="15" customHeight="1">
      <c r="A17" s="189" t="s">
        <v>37</v>
      </c>
      <c r="B17" s="122"/>
      <c r="C17" s="129" t="s">
        <v>129</v>
      </c>
      <c r="D17" s="75"/>
      <c r="E17" s="130" t="s">
        <v>130</v>
      </c>
      <c r="F17" s="77"/>
      <c r="G17" s="188"/>
      <c r="H17" s="188"/>
      <c r="I17" s="188"/>
      <c r="J17" s="188"/>
      <c r="K17" s="188"/>
      <c r="L17" s="188"/>
      <c r="M17" s="188"/>
      <c r="N17" s="188"/>
      <c r="O17" s="188"/>
      <c r="P17" s="159" t="s">
        <v>29</v>
      </c>
      <c r="Q17" s="160"/>
      <c r="R17" s="124" t="s">
        <v>133</v>
      </c>
      <c r="S17" s="124"/>
      <c r="T17" s="124"/>
      <c r="U17" s="124"/>
      <c r="V17" s="27" t="s">
        <v>30</v>
      </c>
      <c r="W17" s="115" t="s">
        <v>134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  <c r="AK17" s="35" t="s">
        <v>31</v>
      </c>
      <c r="AL17" s="59" t="s">
        <v>136</v>
      </c>
      <c r="AM17" s="59"/>
      <c r="AN17" s="59"/>
      <c r="AO17" s="59"/>
      <c r="AP17" s="59"/>
      <c r="AQ17" s="59"/>
      <c r="AR17" s="59"/>
      <c r="AS17" s="36" t="s">
        <v>32</v>
      </c>
      <c r="AT17" s="54"/>
    </row>
    <row r="18" spans="1:46" ht="18" customHeight="1">
      <c r="A18" s="71"/>
      <c r="B18" s="122"/>
      <c r="C18" s="131" t="s">
        <v>131</v>
      </c>
      <c r="D18" s="79"/>
      <c r="E18" s="132" t="s">
        <v>132</v>
      </c>
      <c r="F18" s="81"/>
      <c r="G18" s="188"/>
      <c r="H18" s="188"/>
      <c r="I18" s="188"/>
      <c r="J18" s="188"/>
      <c r="K18" s="188"/>
      <c r="L18" s="188"/>
      <c r="M18" s="188"/>
      <c r="N18" s="188"/>
      <c r="O18" s="188"/>
      <c r="P18" s="117" t="s">
        <v>135</v>
      </c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9"/>
      <c r="AK18" s="60" t="s">
        <v>137</v>
      </c>
      <c r="AL18" s="61"/>
      <c r="AM18" s="61"/>
      <c r="AN18" s="61"/>
      <c r="AO18" s="37" t="s">
        <v>30</v>
      </c>
      <c r="AP18" s="61" t="s">
        <v>138</v>
      </c>
      <c r="AQ18" s="61"/>
      <c r="AR18" s="61"/>
      <c r="AS18" s="62"/>
      <c r="AT18" s="54"/>
    </row>
    <row r="19" spans="1:46">
      <c r="A19" s="71" t="s">
        <v>38</v>
      </c>
      <c r="B19" s="122"/>
      <c r="C19" s="177" t="str">
        <f>IF(P18="","",P18)</f>
        <v>船橋市芝山1-49-5</v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1"/>
      <c r="B20" s="122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39</v>
      </c>
      <c r="B21" s="122"/>
      <c r="C21" s="177" t="str">
        <f>IF(AL17="","",AL17&amp;"-"&amp;AK18&amp;"-"&amp;AP18)</f>
        <v>090-4951-5402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1"/>
      <c r="B22" s="12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1" t="s">
        <v>40</v>
      </c>
      <c r="B23" s="122"/>
      <c r="C23" s="198" t="s">
        <v>136</v>
      </c>
      <c r="D23" s="190"/>
      <c r="E23" s="190">
        <v>4951</v>
      </c>
      <c r="F23" s="190"/>
      <c r="G23" s="190">
        <v>5402</v>
      </c>
      <c r="H23" s="190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88"/>
      <c r="B24" s="214"/>
      <c r="C24" s="199"/>
      <c r="D24" s="191"/>
      <c r="E24" s="191"/>
      <c r="F24" s="191"/>
      <c r="G24" s="191"/>
      <c r="H24" s="191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6" t="s">
        <v>41</v>
      </c>
      <c r="B25" s="120" t="s">
        <v>42</v>
      </c>
      <c r="C25" s="178" t="s">
        <v>43</v>
      </c>
      <c r="D25" s="179"/>
      <c r="E25" s="180" t="s">
        <v>44</v>
      </c>
      <c r="F25" s="181"/>
      <c r="G25" s="120" t="s">
        <v>45</v>
      </c>
      <c r="H25" s="120"/>
      <c r="I25" s="120" t="s">
        <v>46</v>
      </c>
      <c r="J25" s="120"/>
      <c r="K25" s="120"/>
      <c r="L25" s="120"/>
      <c r="M25" s="120" t="s">
        <v>47</v>
      </c>
      <c r="N25" s="120"/>
      <c r="O25" s="120"/>
      <c r="P25" s="98" t="s">
        <v>48</v>
      </c>
      <c r="Q25" s="120"/>
      <c r="R25" s="120"/>
      <c r="S25" s="120"/>
      <c r="T25" s="12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87"/>
      <c r="B26" s="122"/>
      <c r="C26" s="166" t="s">
        <v>49</v>
      </c>
      <c r="D26" s="167"/>
      <c r="E26" s="168" t="s">
        <v>50</v>
      </c>
      <c r="F26" s="169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3"/>
      <c r="U26" s="1"/>
      <c r="V26" s="1"/>
      <c r="W26" s="1"/>
      <c r="X26" s="1"/>
      <c r="Y26" s="111" t="s">
        <v>51</v>
      </c>
      <c r="Z26" s="95"/>
      <c r="AA26" s="95"/>
      <c r="AB26" s="95"/>
      <c r="AC26" s="95"/>
      <c r="AD26" s="95"/>
      <c r="AE26" s="95"/>
      <c r="AF26" s="95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99">
        <v>1</v>
      </c>
      <c r="B27" s="182" t="s">
        <v>206</v>
      </c>
      <c r="C27" s="129" t="s">
        <v>152</v>
      </c>
      <c r="D27" s="75"/>
      <c r="E27" s="130" t="s">
        <v>153</v>
      </c>
      <c r="F27" s="77"/>
      <c r="G27" s="82">
        <v>5</v>
      </c>
      <c r="H27" s="65"/>
      <c r="I27" s="82" t="s">
        <v>154</v>
      </c>
      <c r="J27" s="64"/>
      <c r="K27" s="64"/>
      <c r="L27" s="65"/>
      <c r="M27" s="63">
        <v>522764718</v>
      </c>
      <c r="N27" s="64"/>
      <c r="O27" s="65"/>
      <c r="P27" s="63">
        <v>147</v>
      </c>
      <c r="Q27" s="64"/>
      <c r="R27" s="64"/>
      <c r="S27" s="64"/>
      <c r="T27" s="69"/>
      <c r="U27" s="1"/>
      <c r="V27" s="1"/>
      <c r="W27" s="1"/>
      <c r="X27" s="1"/>
      <c r="Y27" s="192">
        <v>13</v>
      </c>
      <c r="Z27" s="193"/>
      <c r="AA27" s="193"/>
      <c r="AB27" s="193"/>
      <c r="AC27" s="193"/>
      <c r="AD27" s="193"/>
      <c r="AE27" s="193"/>
      <c r="AF27" s="193"/>
      <c r="AG27" s="194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0"/>
      <c r="B28" s="73"/>
      <c r="C28" s="131" t="s">
        <v>155</v>
      </c>
      <c r="D28" s="79"/>
      <c r="E28" s="132" t="s">
        <v>156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95"/>
      <c r="Z28" s="196"/>
      <c r="AA28" s="196"/>
      <c r="AB28" s="196"/>
      <c r="AC28" s="196"/>
      <c r="AD28" s="196"/>
      <c r="AE28" s="196"/>
      <c r="AF28" s="196"/>
      <c r="AG28" s="197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99">
        <v>2</v>
      </c>
      <c r="B29" s="72">
        <v>2</v>
      </c>
      <c r="C29" s="129" t="s">
        <v>157</v>
      </c>
      <c r="D29" s="75"/>
      <c r="E29" s="130" t="s">
        <v>158</v>
      </c>
      <c r="F29" s="77"/>
      <c r="G29" s="82">
        <v>5</v>
      </c>
      <c r="H29" s="65"/>
      <c r="I29" s="82" t="s">
        <v>154</v>
      </c>
      <c r="J29" s="64"/>
      <c r="K29" s="64"/>
      <c r="L29" s="65"/>
      <c r="M29" s="63">
        <v>523693888</v>
      </c>
      <c r="N29" s="64"/>
      <c r="O29" s="65"/>
      <c r="P29" s="63">
        <v>156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0"/>
      <c r="B30" s="73"/>
      <c r="C30" s="131" t="s">
        <v>159</v>
      </c>
      <c r="D30" s="79"/>
      <c r="E30" s="132" t="s">
        <v>160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99">
        <v>3</v>
      </c>
      <c r="B31" s="72">
        <v>3</v>
      </c>
      <c r="C31" s="129" t="s">
        <v>139</v>
      </c>
      <c r="D31" s="75"/>
      <c r="E31" s="130" t="s">
        <v>161</v>
      </c>
      <c r="F31" s="77"/>
      <c r="G31" s="82">
        <v>4</v>
      </c>
      <c r="H31" s="65"/>
      <c r="I31" s="82" t="s">
        <v>154</v>
      </c>
      <c r="J31" s="64"/>
      <c r="K31" s="64"/>
      <c r="L31" s="65"/>
      <c r="M31" s="63">
        <v>522912638</v>
      </c>
      <c r="N31" s="64"/>
      <c r="O31" s="65"/>
      <c r="P31" s="63">
        <v>142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0"/>
      <c r="B32" s="73"/>
      <c r="C32" s="131" t="s">
        <v>141</v>
      </c>
      <c r="D32" s="79"/>
      <c r="E32" s="132" t="s">
        <v>162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99">
        <v>4</v>
      </c>
      <c r="B33" s="72">
        <v>4</v>
      </c>
      <c r="C33" s="129" t="s">
        <v>163</v>
      </c>
      <c r="D33" s="75"/>
      <c r="E33" s="130" t="s">
        <v>164</v>
      </c>
      <c r="F33" s="77"/>
      <c r="G33" s="82">
        <v>3</v>
      </c>
      <c r="H33" s="65"/>
      <c r="I33" s="82" t="s">
        <v>165</v>
      </c>
      <c r="J33" s="64"/>
      <c r="K33" s="64"/>
      <c r="L33" s="65"/>
      <c r="M33" s="63">
        <v>524193394</v>
      </c>
      <c r="N33" s="64"/>
      <c r="O33" s="65"/>
      <c r="P33" s="63">
        <v>134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0"/>
      <c r="B34" s="73"/>
      <c r="C34" s="131" t="s">
        <v>166</v>
      </c>
      <c r="D34" s="79"/>
      <c r="E34" s="132" t="s">
        <v>167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1" t="s">
        <v>52</v>
      </c>
      <c r="Z34" s="95"/>
      <c r="AA34" s="95"/>
      <c r="AB34" s="95"/>
      <c r="AC34" s="95"/>
      <c r="AD34" s="95"/>
      <c r="AE34" s="95"/>
      <c r="AF34" s="95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99">
        <v>5</v>
      </c>
      <c r="B35" s="72">
        <v>5</v>
      </c>
      <c r="C35" s="129" t="s">
        <v>168</v>
      </c>
      <c r="D35" s="75"/>
      <c r="E35" s="130" t="s">
        <v>169</v>
      </c>
      <c r="F35" s="77"/>
      <c r="G35" s="82">
        <v>5</v>
      </c>
      <c r="H35" s="65"/>
      <c r="I35" s="82" t="s">
        <v>165</v>
      </c>
      <c r="J35" s="64"/>
      <c r="K35" s="64"/>
      <c r="L35" s="65"/>
      <c r="M35" s="63">
        <v>526314292</v>
      </c>
      <c r="N35" s="64"/>
      <c r="O35" s="65"/>
      <c r="P35" s="63">
        <v>145</v>
      </c>
      <c r="Q35" s="64"/>
      <c r="R35" s="64"/>
      <c r="S35" s="64"/>
      <c r="T35" s="69"/>
      <c r="U35" s="1"/>
      <c r="V35" s="1"/>
      <c r="W35" s="1"/>
      <c r="X35" s="1"/>
      <c r="Y35" s="113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0"/>
      <c r="B36" s="73"/>
      <c r="C36" s="131" t="s">
        <v>170</v>
      </c>
      <c r="D36" s="79"/>
      <c r="E36" s="132" t="s">
        <v>171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4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99">
        <v>6</v>
      </c>
      <c r="B37" s="72">
        <v>6</v>
      </c>
      <c r="C37" s="129" t="s">
        <v>172</v>
      </c>
      <c r="D37" s="75"/>
      <c r="E37" s="130" t="s">
        <v>173</v>
      </c>
      <c r="F37" s="77"/>
      <c r="G37" s="82">
        <v>5</v>
      </c>
      <c r="H37" s="65"/>
      <c r="I37" s="82" t="s">
        <v>154</v>
      </c>
      <c r="J37" s="64"/>
      <c r="K37" s="64"/>
      <c r="L37" s="65"/>
      <c r="M37" s="63">
        <v>526404221</v>
      </c>
      <c r="N37" s="64"/>
      <c r="O37" s="65"/>
      <c r="P37" s="63">
        <v>137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0"/>
      <c r="B38" s="73"/>
      <c r="C38" s="131" t="s">
        <v>174</v>
      </c>
      <c r="D38" s="79"/>
      <c r="E38" s="132" t="s">
        <v>175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99">
        <v>7</v>
      </c>
      <c r="B39" s="72">
        <v>7</v>
      </c>
      <c r="C39" s="74" t="s">
        <v>176</v>
      </c>
      <c r="D39" s="75"/>
      <c r="E39" s="76" t="s">
        <v>177</v>
      </c>
      <c r="F39" s="77"/>
      <c r="G39" s="85">
        <v>5</v>
      </c>
      <c r="H39" s="65"/>
      <c r="I39" s="85" t="s">
        <v>154</v>
      </c>
      <c r="J39" s="64"/>
      <c r="K39" s="64"/>
      <c r="L39" s="65"/>
      <c r="M39" s="63">
        <v>526329487</v>
      </c>
      <c r="N39" s="64"/>
      <c r="O39" s="65"/>
      <c r="P39" s="63">
        <v>148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0"/>
      <c r="B40" s="73"/>
      <c r="C40" s="131" t="s">
        <v>178</v>
      </c>
      <c r="D40" s="79"/>
      <c r="E40" s="80" t="s">
        <v>179</v>
      </c>
      <c r="F40" s="81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99">
        <v>8</v>
      </c>
      <c r="B41" s="72">
        <v>8</v>
      </c>
      <c r="C41" s="129" t="s">
        <v>180</v>
      </c>
      <c r="D41" s="75"/>
      <c r="E41" s="130" t="s">
        <v>173</v>
      </c>
      <c r="F41" s="77"/>
      <c r="G41" s="82">
        <v>5</v>
      </c>
      <c r="H41" s="65"/>
      <c r="I41" s="82" t="s">
        <v>154</v>
      </c>
      <c r="J41" s="64"/>
      <c r="K41" s="64"/>
      <c r="L41" s="65"/>
      <c r="M41" s="63">
        <v>525510138</v>
      </c>
      <c r="N41" s="64"/>
      <c r="O41" s="65"/>
      <c r="P41" s="63">
        <v>149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0"/>
      <c r="B42" s="73"/>
      <c r="C42" s="131" t="s">
        <v>181</v>
      </c>
      <c r="D42" s="79"/>
      <c r="E42" s="132" t="s">
        <v>175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99">
        <v>9</v>
      </c>
      <c r="B43" s="72">
        <v>9</v>
      </c>
      <c r="C43" s="74" t="s">
        <v>182</v>
      </c>
      <c r="D43" s="75"/>
      <c r="E43" s="76" t="s">
        <v>161</v>
      </c>
      <c r="F43" s="77"/>
      <c r="G43" s="82">
        <v>5</v>
      </c>
      <c r="H43" s="65"/>
      <c r="I43" s="82" t="s">
        <v>154</v>
      </c>
      <c r="J43" s="64"/>
      <c r="K43" s="64"/>
      <c r="L43" s="65"/>
      <c r="M43" s="63">
        <v>525772741</v>
      </c>
      <c r="N43" s="64"/>
      <c r="O43" s="65"/>
      <c r="P43" s="63">
        <v>148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0"/>
      <c r="B44" s="73"/>
      <c r="C44" s="78" t="s">
        <v>183</v>
      </c>
      <c r="D44" s="79"/>
      <c r="E44" s="80" t="s">
        <v>184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99">
        <v>10</v>
      </c>
      <c r="B45" s="72">
        <v>10</v>
      </c>
      <c r="C45" s="74" t="s">
        <v>185</v>
      </c>
      <c r="D45" s="75"/>
      <c r="E45" s="76" t="s">
        <v>186</v>
      </c>
      <c r="F45" s="77"/>
      <c r="G45" s="82">
        <v>5</v>
      </c>
      <c r="H45" s="65"/>
      <c r="I45" s="85" t="s">
        <v>154</v>
      </c>
      <c r="J45" s="64"/>
      <c r="K45" s="64"/>
      <c r="L45" s="65"/>
      <c r="M45" s="63">
        <v>525510145</v>
      </c>
      <c r="N45" s="64"/>
      <c r="O45" s="65"/>
      <c r="P45" s="63">
        <v>151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0"/>
      <c r="B46" s="73"/>
      <c r="C46" s="78" t="s">
        <v>187</v>
      </c>
      <c r="D46" s="79"/>
      <c r="E46" s="80" t="s">
        <v>188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9">
        <v>11</v>
      </c>
      <c r="B47" s="72">
        <v>11</v>
      </c>
      <c r="C47" s="74" t="s">
        <v>189</v>
      </c>
      <c r="D47" s="75"/>
      <c r="E47" s="76" t="s">
        <v>190</v>
      </c>
      <c r="F47" s="77"/>
      <c r="G47" s="82">
        <v>4</v>
      </c>
      <c r="H47" s="65"/>
      <c r="I47" s="85" t="s">
        <v>191</v>
      </c>
      <c r="J47" s="64"/>
      <c r="K47" s="64"/>
      <c r="L47" s="65"/>
      <c r="M47" s="63">
        <v>525468057</v>
      </c>
      <c r="N47" s="64"/>
      <c r="O47" s="65"/>
      <c r="P47" s="63">
        <v>147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0"/>
      <c r="B48" s="73"/>
      <c r="C48" s="78" t="s">
        <v>192</v>
      </c>
      <c r="D48" s="79"/>
      <c r="E48" s="80" t="s">
        <v>193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9">
        <v>12</v>
      </c>
      <c r="B49" s="72">
        <v>12</v>
      </c>
      <c r="C49" s="74" t="s">
        <v>196</v>
      </c>
      <c r="D49" s="75"/>
      <c r="E49" s="76" t="s">
        <v>197</v>
      </c>
      <c r="F49" s="77"/>
      <c r="G49" s="82">
        <v>4</v>
      </c>
      <c r="H49" s="65"/>
      <c r="I49" s="85" t="s">
        <v>165</v>
      </c>
      <c r="J49" s="64"/>
      <c r="K49" s="64"/>
      <c r="L49" s="65"/>
      <c r="M49" s="63">
        <v>526537417</v>
      </c>
      <c r="N49" s="64"/>
      <c r="O49" s="65"/>
      <c r="P49" s="63">
        <v>150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1"/>
      <c r="B50" s="172"/>
      <c r="C50" s="173" t="s">
        <v>194</v>
      </c>
      <c r="D50" s="174"/>
      <c r="E50" s="175" t="s">
        <v>195</v>
      </c>
      <c r="F50" s="176"/>
      <c r="G50" s="66"/>
      <c r="H50" s="68"/>
      <c r="I50" s="156"/>
      <c r="J50" s="157"/>
      <c r="K50" s="157"/>
      <c r="L50" s="170"/>
      <c r="M50" s="156"/>
      <c r="N50" s="157"/>
      <c r="O50" s="170"/>
      <c r="P50" s="156"/>
      <c r="Q50" s="157"/>
      <c r="R50" s="157"/>
      <c r="S50" s="157"/>
      <c r="T50" s="15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13</v>
      </c>
      <c r="B51" s="72">
        <v>13</v>
      </c>
      <c r="C51" s="74" t="s">
        <v>196</v>
      </c>
      <c r="D51" s="75"/>
      <c r="E51" s="76" t="s">
        <v>199</v>
      </c>
      <c r="F51" s="77"/>
      <c r="G51" s="82">
        <v>4</v>
      </c>
      <c r="H51" s="65"/>
      <c r="I51" s="85" t="s">
        <v>165</v>
      </c>
      <c r="J51" s="64"/>
      <c r="K51" s="64"/>
      <c r="L51" s="65"/>
      <c r="M51" s="63">
        <v>526537424</v>
      </c>
      <c r="N51" s="64"/>
      <c r="O51" s="65"/>
      <c r="P51" s="63">
        <v>152</v>
      </c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1"/>
      <c r="B52" s="73"/>
      <c r="C52" s="78" t="s">
        <v>194</v>
      </c>
      <c r="D52" s="79"/>
      <c r="E52" s="80" t="s">
        <v>198</v>
      </c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1">
        <v>14</v>
      </c>
      <c r="B53" s="72">
        <v>14</v>
      </c>
      <c r="C53" s="74" t="s">
        <v>202</v>
      </c>
      <c r="D53" s="75"/>
      <c r="E53" s="76" t="s">
        <v>203</v>
      </c>
      <c r="F53" s="77"/>
      <c r="G53" s="82">
        <v>5</v>
      </c>
      <c r="H53" s="65"/>
      <c r="I53" s="85" t="s">
        <v>204</v>
      </c>
      <c r="J53" s="64"/>
      <c r="K53" s="64"/>
      <c r="L53" s="65"/>
      <c r="M53" s="63">
        <v>526590894</v>
      </c>
      <c r="N53" s="64"/>
      <c r="O53" s="65"/>
      <c r="P53" s="63">
        <v>140</v>
      </c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8"/>
      <c r="B54" s="89"/>
      <c r="C54" s="90" t="s">
        <v>200</v>
      </c>
      <c r="D54" s="91"/>
      <c r="E54" s="92" t="s">
        <v>201</v>
      </c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2" t="s">
        <v>53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1"/>
      <c r="U56" s="2"/>
      <c r="V56" s="146" t="s">
        <v>54</v>
      </c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  <c r="AG56" s="149"/>
      <c r="AH56" s="149"/>
      <c r="AI56" s="149"/>
      <c r="AJ56" s="14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3" t="s">
        <v>205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U57" s="2"/>
      <c r="V57" s="56">
        <f>LEN(A57)</f>
        <v>83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3" t="s">
        <v>55</v>
      </c>
      <c r="B1" s="223"/>
      <c r="D1" s="4" t="s">
        <v>56</v>
      </c>
      <c r="E1" s="5" t="s">
        <v>57</v>
      </c>
      <c r="F1" s="6" t="s">
        <v>58</v>
      </c>
      <c r="G1" s="4" t="s">
        <v>56</v>
      </c>
      <c r="H1" s="5" t="s">
        <v>59</v>
      </c>
      <c r="I1" s="6" t="s">
        <v>60</v>
      </c>
      <c r="J1" s="4" t="s">
        <v>56</v>
      </c>
      <c r="K1" s="5" t="s">
        <v>59</v>
      </c>
      <c r="L1" s="6" t="s">
        <v>60</v>
      </c>
      <c r="M1" s="4" t="s">
        <v>56</v>
      </c>
      <c r="N1" s="5" t="s">
        <v>59</v>
      </c>
      <c r="O1" s="6" t="s">
        <v>60</v>
      </c>
      <c r="P1" s="4" t="s">
        <v>56</v>
      </c>
      <c r="Q1" s="5" t="s">
        <v>59</v>
      </c>
      <c r="R1" s="6" t="s">
        <v>60</v>
      </c>
      <c r="S1" s="4" t="s">
        <v>56</v>
      </c>
      <c r="T1" s="5" t="s">
        <v>59</v>
      </c>
      <c r="U1" s="6" t="s">
        <v>60</v>
      </c>
      <c r="V1" s="4" t="s">
        <v>56</v>
      </c>
      <c r="W1" s="5" t="s">
        <v>59</v>
      </c>
      <c r="X1" s="6" t="s">
        <v>60</v>
      </c>
      <c r="Y1" s="4" t="s">
        <v>56</v>
      </c>
      <c r="Z1" s="5" t="s">
        <v>59</v>
      </c>
      <c r="AA1" s="6" t="s">
        <v>60</v>
      </c>
      <c r="AB1" s="4" t="s">
        <v>56</v>
      </c>
      <c r="AC1" s="5" t="s">
        <v>59</v>
      </c>
      <c r="AD1" s="6" t="s">
        <v>60</v>
      </c>
      <c r="AE1" s="4" t="s">
        <v>56</v>
      </c>
      <c r="AF1" s="5" t="s">
        <v>59</v>
      </c>
      <c r="AG1" s="6" t="s">
        <v>60</v>
      </c>
      <c r="AH1" s="4" t="s">
        <v>56</v>
      </c>
      <c r="AI1" s="5" t="s">
        <v>59</v>
      </c>
      <c r="AJ1" s="6" t="s">
        <v>60</v>
      </c>
    </row>
    <row r="2" spans="1:41" ht="14.25" thickBot="1">
      <c r="A2" s="223"/>
      <c r="B2" s="223"/>
      <c r="C2" s="7"/>
      <c r="D2" s="8">
        <v>1</v>
      </c>
      <c r="E2" s="9" t="s">
        <v>61</v>
      </c>
      <c r="F2" s="10">
        <v>42443</v>
      </c>
      <c r="G2" s="8">
        <v>1.01</v>
      </c>
      <c r="H2" s="9" t="s">
        <v>61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4" t="s">
        <v>62</v>
      </c>
      <c r="B4" s="225"/>
      <c r="C4" s="225"/>
      <c r="D4" s="225"/>
      <c r="E4" s="225"/>
      <c r="F4" s="225"/>
      <c r="G4" s="226"/>
      <c r="H4" s="5" t="s">
        <v>63</v>
      </c>
      <c r="I4" s="5" t="s">
        <v>51</v>
      </c>
      <c r="J4" s="227" t="s">
        <v>64</v>
      </c>
      <c r="K4" s="225"/>
      <c r="L4" s="225"/>
      <c r="M4" s="225"/>
      <c r="N4" s="225"/>
      <c r="O4" s="225"/>
      <c r="P4" s="225"/>
      <c r="Q4" s="226"/>
    </row>
    <row r="5" spans="1:41" ht="72" customHeight="1" thickBot="1">
      <c r="A5" s="228"/>
      <c r="B5" s="229"/>
      <c r="C5" s="229"/>
      <c r="D5" s="229"/>
      <c r="E5" s="229"/>
      <c r="F5" s="229"/>
      <c r="G5" s="230"/>
      <c r="H5" s="9" t="str">
        <f>IF(入力!J3="","",入力!J3)</f>
        <v>男子</v>
      </c>
      <c r="I5" s="9">
        <f>入力!Y27</f>
        <v>13</v>
      </c>
      <c r="J5" s="231"/>
      <c r="K5" s="232"/>
      <c r="L5" s="232"/>
      <c r="M5" s="232"/>
      <c r="N5" s="232"/>
      <c r="O5" s="232"/>
      <c r="P5" s="232"/>
      <c r="Q5" s="233"/>
    </row>
    <row r="6" spans="1:41">
      <c r="A6" s="4" t="s">
        <v>65</v>
      </c>
      <c r="B6" s="5" t="s">
        <v>8</v>
      </c>
      <c r="C6" s="5" t="s">
        <v>66</v>
      </c>
      <c r="D6" s="5" t="s">
        <v>67</v>
      </c>
      <c r="E6" s="5" t="s">
        <v>63</v>
      </c>
      <c r="F6" s="5" t="s">
        <v>68</v>
      </c>
      <c r="G6" s="5" t="s">
        <v>69</v>
      </c>
      <c r="H6" s="5" t="s">
        <v>70</v>
      </c>
      <c r="I6" s="5" t="s">
        <v>71</v>
      </c>
      <c r="J6" s="5" t="s">
        <v>72</v>
      </c>
      <c r="K6" s="5" t="s">
        <v>73</v>
      </c>
      <c r="L6" s="5" t="s">
        <v>74</v>
      </c>
      <c r="M6" s="5" t="s">
        <v>75</v>
      </c>
      <c r="N6" s="5" t="s">
        <v>76</v>
      </c>
      <c r="O6" s="5" t="s">
        <v>77</v>
      </c>
      <c r="P6" s="5" t="s">
        <v>78</v>
      </c>
      <c r="Q6" s="5" t="s">
        <v>79</v>
      </c>
      <c r="R6" s="5" t="s">
        <v>80</v>
      </c>
      <c r="S6" s="5" t="s">
        <v>81</v>
      </c>
      <c r="T6" s="5" t="s">
        <v>82</v>
      </c>
      <c r="U6" s="5" t="s">
        <v>83</v>
      </c>
      <c r="V6" s="5" t="s">
        <v>83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12003</v>
      </c>
      <c r="B7" s="13" t="str">
        <f>IF(入力!C3="","",入力!C3)</f>
        <v>飯山満南バレーボールクラブ</v>
      </c>
      <c r="C7" s="13" t="str">
        <f>IF(入力!C2="","",入力!C2)</f>
        <v>ハサマミナミバレーボールクラブ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東葉高速鉄道</v>
      </c>
      <c r="S7" s="13" t="str">
        <f>IF(入力!AE5="","",入力!AE5)</f>
        <v>飯山満</v>
      </c>
      <c r="T7" s="13"/>
      <c r="U7" s="13">
        <f>IF(入力!C4="","",入力!C4)</f>
        <v>430895125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84</v>
      </c>
      <c r="B15" s="5" t="s">
        <v>85</v>
      </c>
      <c r="C15" s="5" t="s">
        <v>86</v>
      </c>
      <c r="D15" s="5" t="s">
        <v>87</v>
      </c>
      <c r="E15" s="5" t="s">
        <v>88</v>
      </c>
      <c r="F15" s="5" t="s">
        <v>89</v>
      </c>
      <c r="G15" s="5" t="s">
        <v>90</v>
      </c>
      <c r="H15" s="5" t="s">
        <v>91</v>
      </c>
      <c r="I15" s="5" t="s">
        <v>92</v>
      </c>
      <c r="J15" s="5" t="s">
        <v>93</v>
      </c>
      <c r="K15" s="5" t="s">
        <v>94</v>
      </c>
      <c r="L15" s="5" t="s">
        <v>28</v>
      </c>
      <c r="M15" s="5" t="s">
        <v>95</v>
      </c>
      <c r="N15" s="5" t="s">
        <v>96</v>
      </c>
      <c r="O15" s="5" t="s">
        <v>97</v>
      </c>
      <c r="P15" s="5" t="s">
        <v>98</v>
      </c>
      <c r="Q15" s="5" t="s">
        <v>99</v>
      </c>
      <c r="R15" s="5" t="s">
        <v>68</v>
      </c>
      <c r="S15" s="5" t="s">
        <v>69</v>
      </c>
      <c r="T15" s="5" t="s">
        <v>100</v>
      </c>
      <c r="U15" s="5" t="s">
        <v>101</v>
      </c>
      <c r="V15" s="5" t="s">
        <v>102</v>
      </c>
      <c r="W15" s="5" t="s">
        <v>103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104</v>
      </c>
      <c r="C16" s="13" t="str">
        <f>IF(入力!C8="","",入力!C8)</f>
        <v>池田</v>
      </c>
      <c r="D16" s="13" t="str">
        <f>IF(入力!E8="","",入力!E8)</f>
        <v>和弘</v>
      </c>
      <c r="E16" s="13" t="str">
        <f>IF(入力!C7="","",入力!C7)</f>
        <v>イケダ</v>
      </c>
      <c r="F16" s="13" t="str">
        <f>IF(入力!E7="","",入力!E7)</f>
        <v>カズヒロ</v>
      </c>
      <c r="G16" s="13">
        <f>IF(入力!G7="","",入力!G7)</f>
        <v>514693044</v>
      </c>
      <c r="H16" s="13" t="str">
        <f>IF(入力!J7="","",入力!J7)</f>
        <v/>
      </c>
      <c r="I16" s="13">
        <f>IF(入力!M7="","",入力!M7)</f>
        <v>401346</v>
      </c>
      <c r="J16" s="13"/>
      <c r="K16" s="13"/>
      <c r="L16" s="13">
        <f>IF(入力!AT7="","",入力!AT7)</f>
        <v>72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0816</v>
      </c>
      <c r="T16" s="13" t="str">
        <f>IF(入力!P8="","",入力!P8)</f>
        <v>船橋市芝山1-49-5</v>
      </c>
      <c r="U16" s="13" t="str">
        <f>IF(入力!AL7="","",入力!AL7)</f>
        <v>090</v>
      </c>
      <c r="V16" s="13" t="str">
        <f>IF(入力!AK8="","",入力!AK8)</f>
        <v>4951</v>
      </c>
      <c r="W16" s="13" t="str">
        <f>IF(入力!AP8="","",入力!AP8)</f>
        <v>5402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105</v>
      </c>
      <c r="C17" s="13" t="str">
        <f>IF(入力!C10="","",入力!C10)</f>
        <v>齋藤</v>
      </c>
      <c r="D17" s="13" t="str">
        <f>IF(入力!E10="","",入力!E10)</f>
        <v>晃輝</v>
      </c>
      <c r="E17" s="13" t="str">
        <f>IF(入力!C9="","",入力!C9)</f>
        <v>サイトウ</v>
      </c>
      <c r="F17" s="13" t="str">
        <f>IF(入力!E9="","",入力!E9)</f>
        <v>コウキ</v>
      </c>
      <c r="G17" s="13">
        <f>IF(入力!G9="","",入力!G9)</f>
        <v>525397289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20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0822</v>
      </c>
      <c r="T17" s="13" t="str">
        <f>IF(入力!P10="","",入力!P10)</f>
        <v>船橋市飯山満町2-502-44</v>
      </c>
      <c r="U17" s="13" t="str">
        <f>IF(入力!AL9="","",入力!AL9)</f>
        <v>080</v>
      </c>
      <c r="V17" s="13" t="str">
        <f>IF(入力!AK10="","",入力!AK10)</f>
        <v>6733</v>
      </c>
      <c r="W17" s="13" t="str">
        <f>IF(入力!AP10="","",入力!AP10)</f>
        <v>9127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106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108</v>
      </c>
      <c r="C20" s="13" t="str">
        <f>IF(入力!C14="","",入力!C14)</f>
        <v>輪違</v>
      </c>
      <c r="D20" s="13" t="str">
        <f>IF(入力!E14="","",入力!E14)</f>
        <v>裕輝</v>
      </c>
      <c r="E20" s="13" t="str">
        <f>IF(入力!C13="","",入力!C13)</f>
        <v>ワチガイ</v>
      </c>
      <c r="F20" s="13" t="str">
        <f>IF(入力!E13="","",入力!E13)</f>
        <v>ユウキ</v>
      </c>
      <c r="G20" s="13">
        <f>IF(入力!G13="","",入力!G13)</f>
        <v>524193387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39</v>
      </c>
      <c r="M20" s="13"/>
      <c r="N20" s="13"/>
      <c r="O20" s="13"/>
      <c r="P20" s="13"/>
      <c r="Q20" s="13"/>
      <c r="R20" s="13" t="str">
        <f>IF(入力!R13="","",入力!R13)</f>
        <v>274</v>
      </c>
      <c r="S20" s="13" t="str">
        <f>IF(入力!W13="","",入力!W13)</f>
        <v>0816</v>
      </c>
      <c r="T20" s="13" t="str">
        <f>IF(入力!P14="","",入力!P14)</f>
        <v>船橋市芝山1-25-15</v>
      </c>
      <c r="U20" s="13" t="str">
        <f>IF(入力!AL13="","",入力!AL13)</f>
        <v>090</v>
      </c>
      <c r="V20" s="13" t="str">
        <f>IF(入力!AK14="","",入力!AK14)</f>
        <v>6942</v>
      </c>
      <c r="W20" s="13" t="str">
        <f>IF(入力!AP14="","",入力!AP14)</f>
        <v>7554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109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110</v>
      </c>
      <c r="C22" s="13" t="str">
        <f>IF(入力!C18="","",入力!C18)</f>
        <v>池田</v>
      </c>
      <c r="D22" s="13" t="str">
        <f>IF(入力!E18="","",入力!E18)</f>
        <v>和弘</v>
      </c>
      <c r="E22" s="13" t="str">
        <f>IF(入力!C17="","",入力!C17)</f>
        <v>イケダ</v>
      </c>
      <c r="F22" s="13" t="str">
        <f>IF(入力!E17="","",入力!E17)</f>
        <v>カズヒロ</v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 t="str">
        <f>IF(入力!C23="","",入力!C23)</f>
        <v>090</v>
      </c>
      <c r="O22" s="13">
        <f>IF(入力!E23="","",入力!E23)</f>
        <v>4951</v>
      </c>
      <c r="P22" s="13">
        <f>IF(入力!G23="","",入力!G23)</f>
        <v>5402</v>
      </c>
      <c r="Q22" s="13"/>
      <c r="R22" s="13" t="str">
        <f>IF(入力!R17="","",入力!R17)</f>
        <v>274</v>
      </c>
      <c r="S22" s="13" t="str">
        <f>IF(入力!W17="","",入力!W17)</f>
        <v>0816</v>
      </c>
      <c r="T22" s="13" t="str">
        <f>IF(入力!P18="","",入力!P18)</f>
        <v>船橋市芝山1-49-5</v>
      </c>
      <c r="U22" s="13" t="str">
        <f>IF(入力!AL17="","",入力!AL17)</f>
        <v>090</v>
      </c>
      <c r="V22" s="13" t="str">
        <f>IF(入力!AK18="","",入力!AK18)</f>
        <v>4951</v>
      </c>
      <c r="W22" s="13" t="str">
        <f>IF(入力!AP18="","",入力!AP18)</f>
        <v>5402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111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52</v>
      </c>
      <c r="C24" s="51" t="str">
        <f>VLOOKUP($B$51,$A$53:$F$352,3)</f>
        <v>関</v>
      </c>
      <c r="D24" s="51" t="str">
        <f>VLOOKUP($B$51,$A$53:$F$352,4)</f>
        <v>快斗</v>
      </c>
      <c r="E24" s="51" t="str">
        <f>VLOOKUP($B$51,$A$53:$F$352,5)</f>
        <v>セキ</v>
      </c>
      <c r="F24" s="51" t="str">
        <f>VLOOKUP($B$51,$A$53:$F$352,6)</f>
        <v>カイト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112</v>
      </c>
      <c r="B51" s="19">
        <f>IF(入力!Y35="","",入力!Y35)</f>
        <v>1</v>
      </c>
    </row>
    <row r="52" spans="1:41">
      <c r="A52" s="20" t="s">
        <v>113</v>
      </c>
      <c r="B52" s="21" t="s">
        <v>114</v>
      </c>
      <c r="C52" s="5" t="s">
        <v>115</v>
      </c>
      <c r="D52" s="5" t="s">
        <v>116</v>
      </c>
      <c r="E52" s="5" t="s">
        <v>117</v>
      </c>
      <c r="F52" s="5" t="s">
        <v>118</v>
      </c>
      <c r="G52" s="5" t="s">
        <v>90</v>
      </c>
      <c r="H52" s="5" t="s">
        <v>119</v>
      </c>
      <c r="I52" s="5" t="s">
        <v>120</v>
      </c>
      <c r="J52" s="5" t="s">
        <v>121</v>
      </c>
      <c r="K52" s="5" t="s">
        <v>122</v>
      </c>
      <c r="L52" s="5" t="s">
        <v>123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関</v>
      </c>
      <c r="D53" s="13" t="str">
        <f>IF(入力!E28="","",入力!E28)</f>
        <v>快斗</v>
      </c>
      <c r="E53" s="13" t="str">
        <f>IF(入力!C27="","",入力!C27)</f>
        <v>セキ</v>
      </c>
      <c r="F53" s="13" t="str">
        <f>IF(入力!E27="","",入力!E27)</f>
        <v>カイト</v>
      </c>
      <c r="G53" s="13">
        <f>IF(入力!M27="","",入力!M27)</f>
        <v>522764718</v>
      </c>
      <c r="H53" s="13" t="str">
        <f>IF(入力!I27="","",入力!I27)</f>
        <v>飯山満南小学校</v>
      </c>
      <c r="I53" s="13">
        <f>IF(入力!G27="","",入力!G27)</f>
        <v>5</v>
      </c>
      <c r="J53" s="13">
        <f>IF(入力!P27="","",入力!P27)</f>
        <v>147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山本</v>
      </c>
      <c r="D54" s="13" t="str">
        <f>IF(入力!E30="","",入力!E30)</f>
        <v>零</v>
      </c>
      <c r="E54" s="13" t="str">
        <f>IF(入力!C29="","",入力!C29)</f>
        <v>ヤマモト</v>
      </c>
      <c r="F54" s="13" t="str">
        <f>IF(入力!E29="","",入力!E29)</f>
        <v>レオ</v>
      </c>
      <c r="G54" s="13">
        <f>IF(入力!M29="","",入力!M29)</f>
        <v>523693888</v>
      </c>
      <c r="H54" s="13" t="str">
        <f>IF(入力!I29="","",入力!I29)</f>
        <v>飯山満南小学校</v>
      </c>
      <c r="I54" s="13">
        <f>IF(入力!G29="","",入力!G29)</f>
        <v>5</v>
      </c>
      <c r="J54" s="13">
        <f>IF(入力!P29="","",入力!P29)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輪違</v>
      </c>
      <c r="D55" s="13" t="str">
        <f>IF(入力!E32="","",入力!E32)</f>
        <v>健</v>
      </c>
      <c r="E55" s="13" t="str">
        <f>IF(入力!C31="","",入力!C31)</f>
        <v>ワチガイ</v>
      </c>
      <c r="F55" s="13" t="str">
        <f>IF(入力!E31="","",入力!E31)</f>
        <v>タケル</v>
      </c>
      <c r="G55" s="13">
        <f>IF(入力!M31="","",入力!M31)</f>
        <v>522912638</v>
      </c>
      <c r="H55" s="13" t="str">
        <f>IF(入力!I31="","",入力!I31)</f>
        <v>飯山満南小学校</v>
      </c>
      <c r="I55" s="13">
        <f>IF(入力!G31="","",入力!G31)</f>
        <v>4</v>
      </c>
      <c r="J55" s="13">
        <f>IF(入力!P31="","",入力!P31)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千葉</v>
      </c>
      <c r="D56" s="13" t="str">
        <f>IF(入力!E34="","",入力!E34)</f>
        <v>樹</v>
      </c>
      <c r="E56" s="13" t="str">
        <f>IF(入力!C33="","",入力!C33)</f>
        <v>チバ</v>
      </c>
      <c r="F56" s="13" t="str">
        <f>IF(入力!E33="","",入力!E33)</f>
        <v>イツキ</v>
      </c>
      <c r="G56" s="13">
        <f>IF(入力!M33="","",入力!M33)</f>
        <v>524193394</v>
      </c>
      <c r="H56" s="13" t="str">
        <f>IF(入力!I33="","",入力!I33)</f>
        <v>飯山満小学校</v>
      </c>
      <c r="I56" s="13">
        <f>IF(入力!G33="","",入力!G33)</f>
        <v>3</v>
      </c>
      <c r="J56" s="13">
        <f>IF(入力!P33="","",入力!P33)</f>
        <v>134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寺下</v>
      </c>
      <c r="D57" s="13" t="str">
        <f>IF(入力!E36="","",入力!E36)</f>
        <v>泰槻</v>
      </c>
      <c r="E57" s="13" t="str">
        <f>IF(入力!C35="","",入力!C35)</f>
        <v>テラシタ</v>
      </c>
      <c r="F57" s="13" t="str">
        <f>IF(入力!E35="","",入力!E35)</f>
        <v>タツキ</v>
      </c>
      <c r="G57" s="13">
        <f>IF(入力!M35="","",入力!M35)</f>
        <v>526314292</v>
      </c>
      <c r="H57" s="13" t="str">
        <f>IF(入力!I35="","",入力!I35)</f>
        <v>飯山満小学校</v>
      </c>
      <c r="I57" s="13">
        <f>IF(入力!G35="","",入力!G35)</f>
        <v>5</v>
      </c>
      <c r="J57" s="13">
        <f>IF(入力!P35="","",入力!P35)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小川</v>
      </c>
      <c r="D58" s="13" t="str">
        <f>IF(入力!E38="","",入力!E38)</f>
        <v>遙斗</v>
      </c>
      <c r="E58" s="13" t="str">
        <f>IF(入力!C37="","",入力!C37)</f>
        <v>オガワ</v>
      </c>
      <c r="F58" s="13" t="str">
        <f>IF(入力!E37="","",入力!E37)</f>
        <v>ハルト</v>
      </c>
      <c r="G58" s="13">
        <f>IF(入力!M37="","",入力!M37)</f>
        <v>526404221</v>
      </c>
      <c r="H58" s="13" t="str">
        <f>IF(入力!I37="","",入力!I37)</f>
        <v>飯山満南小学校</v>
      </c>
      <c r="I58" s="13">
        <f>IF(入力!G37="","",入力!G37)</f>
        <v>5</v>
      </c>
      <c r="J58" s="13">
        <f>IF(入力!P37="","",入力!P37)</f>
        <v>137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磯村</v>
      </c>
      <c r="D59" s="13" t="str">
        <f>IF(入力!E40="","",入力!E40)</f>
        <v>壮之介</v>
      </c>
      <c r="E59" s="13" t="str">
        <f>IF(入力!C39="","",入力!C39)</f>
        <v>イソムラ</v>
      </c>
      <c r="F59" s="13" t="str">
        <f>IF(入力!E39="","",入力!E39)</f>
        <v>ソウノスケ</v>
      </c>
      <c r="G59" s="13">
        <f>IF(入力!M39="","",入力!M39)</f>
        <v>526329487</v>
      </c>
      <c r="H59" s="13" t="str">
        <f>IF(入力!I39="","",入力!I39)</f>
        <v>飯山満南小学校</v>
      </c>
      <c r="I59" s="13">
        <f>IF(入力!G39="","",入力!G39)</f>
        <v>5</v>
      </c>
      <c r="J59" s="13">
        <f>IF(入力!P39="","",入力!P39)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阪野</v>
      </c>
      <c r="D60" s="13" t="str">
        <f>IF(入力!E42="","",入力!E42)</f>
        <v>遙斗</v>
      </c>
      <c r="E60" s="13" t="str">
        <f>IF(入力!C41="","",入力!C41)</f>
        <v>サカノ</v>
      </c>
      <c r="F60" s="13" t="str">
        <f>IF(入力!E41="","",入力!E41)</f>
        <v>ハルト</v>
      </c>
      <c r="G60" s="13">
        <f>IF(入力!M41="","",入力!M41)</f>
        <v>525510138</v>
      </c>
      <c r="H60" s="13" t="str">
        <f>IF(入力!I41="","",入力!I41)</f>
        <v>飯山満南小学校</v>
      </c>
      <c r="I60" s="13">
        <f>IF(入力!G41="","",入力!G41)</f>
        <v>5</v>
      </c>
      <c r="J60" s="13">
        <f>IF(入力!P41="","",入力!P41)</f>
        <v>149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橋本</v>
      </c>
      <c r="D61" s="13" t="str">
        <f>IF(入力!E44="","",入力!E44)</f>
        <v>岳瑠</v>
      </c>
      <c r="E61" s="13" t="str">
        <f>IF(入力!C43="","",入力!C43)</f>
        <v>ハシモト</v>
      </c>
      <c r="F61" s="13" t="str">
        <f>IF(入力!E43="","",入力!E43)</f>
        <v>タケル</v>
      </c>
      <c r="G61" s="13">
        <f>IF(入力!M43="","",入力!M43)</f>
        <v>525772741</v>
      </c>
      <c r="H61" s="13" t="str">
        <f>IF(入力!I43="","",入力!I43)</f>
        <v>飯山満南小学校</v>
      </c>
      <c r="I61" s="13">
        <f>IF(入力!G43="","",入力!G43)</f>
        <v>5</v>
      </c>
      <c r="J61" s="13">
        <f>IF(入力!P43="","",入力!P43)</f>
        <v>148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小姓堂</v>
      </c>
      <c r="D62" s="13" t="str">
        <f>IF(入力!E46="","",入力!E46)</f>
        <v>直也</v>
      </c>
      <c r="E62" s="13" t="str">
        <f>IF(入力!C45="","",入力!C45)</f>
        <v>コショウド</v>
      </c>
      <c r="F62" s="13" t="str">
        <f>IF(入力!E45="","",入力!E45)</f>
        <v>ナオヤ</v>
      </c>
      <c r="G62" s="13">
        <f>IF(入力!M45="","",入力!M45)</f>
        <v>525510145</v>
      </c>
      <c r="H62" s="13" t="str">
        <f>IF(入力!I45="","",入力!I45)</f>
        <v>飯山満南小学校</v>
      </c>
      <c r="I62" s="13">
        <f>IF(入力!G45="","",入力!G45)</f>
        <v>5</v>
      </c>
      <c r="J62" s="13">
        <f>IF(入力!P45="","",入力!P45)</f>
        <v>151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鈴木</v>
      </c>
      <c r="D63" s="13" t="str">
        <f>IF(入力!E48="","",入力!E48)</f>
        <v>智弥</v>
      </c>
      <c r="E63" s="13" t="str">
        <f>IF(入力!C47="","",入力!C47)</f>
        <v>スズキ</v>
      </c>
      <c r="F63" s="13" t="str">
        <f>IF(入力!E47="","",入力!E47)</f>
        <v>トモヤ</v>
      </c>
      <c r="G63" s="13">
        <f>IF(入力!M47="","",入力!M47)</f>
        <v>525468057</v>
      </c>
      <c r="H63" s="13" t="str">
        <f>IF(入力!I47="","",入力!I47)</f>
        <v>谷津小学校</v>
      </c>
      <c r="I63" s="13">
        <f>IF(入力!G47="","",入力!G47)</f>
        <v>4</v>
      </c>
      <c r="J63" s="13">
        <f>IF(入力!P47="","",入力!P47)</f>
        <v>147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藤内</v>
      </c>
      <c r="D64" s="13" t="str">
        <f>IF(入力!E50="","",入力!E50)</f>
        <v>碧人</v>
      </c>
      <c r="E64" s="13" t="str">
        <f>IF(入力!C49="","",入力!C49)</f>
        <v>トウナイ</v>
      </c>
      <c r="F64" s="13" t="str">
        <f>IF(入力!E49="","",入力!E49)</f>
        <v>アオト</v>
      </c>
      <c r="G64" s="13">
        <f>IF(入力!M49="","",入力!M49)</f>
        <v>526537417</v>
      </c>
      <c r="H64" s="13" t="str">
        <f>IF(入力!I49="","",入力!I49)</f>
        <v>飯山満小学校</v>
      </c>
      <c r="I64" s="13">
        <f>IF(入力!G49="","",入力!G49)</f>
        <v>4</v>
      </c>
      <c r="J64" s="13">
        <f>IF(入力!P49="","",入力!P49)</f>
        <v>150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藤内</v>
      </c>
      <c r="D65" s="13" t="str">
        <f>IF(入力!E52="","",入力!E52)</f>
        <v>理人</v>
      </c>
      <c r="E65" s="13" t="str">
        <f>IF(入力!C51="","",入力!C51)</f>
        <v>トウナイ</v>
      </c>
      <c r="F65" s="13" t="str">
        <f>IF(入力!E51="","",入力!E51)</f>
        <v>リヒト</v>
      </c>
      <c r="G65" s="13">
        <f>IF(入力!M51="","",入力!M51)</f>
        <v>526537424</v>
      </c>
      <c r="H65" s="13" t="str">
        <f>IF(入力!I51="","",入力!I51)</f>
        <v>飯山満小学校</v>
      </c>
      <c r="I65" s="13">
        <f>IF(入力!G51="","",入力!G51)</f>
        <v>4</v>
      </c>
      <c r="J65" s="13">
        <f>IF(入力!P51="","",入力!P51)</f>
        <v>152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赤澤</v>
      </c>
      <c r="D66" s="13" t="str">
        <f>IF(入力!E54="","",入力!E54)</f>
        <v>一颯</v>
      </c>
      <c r="E66" s="13" t="str">
        <f>IF(入力!C53="","",入力!C53)</f>
        <v>アカサワ</v>
      </c>
      <c r="F66" s="13" t="str">
        <f>IF(入力!E53="","",入力!E53)</f>
        <v>イブキ</v>
      </c>
      <c r="G66" s="13">
        <f>IF(入力!M53="","",入力!M53)</f>
        <v>526590894</v>
      </c>
      <c r="H66" s="13" t="str">
        <f>IF(入力!I53="","",入力!I53)</f>
        <v>峰台小学校</v>
      </c>
      <c r="I66" s="13">
        <f>IF(入力!G53="","",入力!G53)</f>
        <v>5</v>
      </c>
      <c r="J66" s="13">
        <f>IF(入力!P53="","",入力!P53)</f>
        <v>140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裕輝 輪違</cp:lastModifiedBy>
  <cp:revision/>
  <cp:lastPrinted>2025-12-20T12:12:11Z</cp:lastPrinted>
  <dcterms:created xsi:type="dcterms:W3CDTF">2014-04-05T09:56:00Z</dcterms:created>
  <dcterms:modified xsi:type="dcterms:W3CDTF">2025-12-20T23:43:54Z</dcterms:modified>
  <cp:category/>
  <cp:contentStatus/>
</cp:coreProperties>
</file>