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俊樹\千葉県小学生連盟\2018年度\関東大会\プログラム関係\やちよだい\"/>
    </mc:Choice>
  </mc:AlternateContent>
  <xr:revisionPtr revIDLastSave="0" documentId="13_ncr:1_{953F4A5A-EDF0-41CC-AAC4-3CC73232D7FF}" xr6:coauthVersionLast="36" xr6:coauthVersionMax="36" xr10:uidLastSave="{00000000-0000-0000-0000-000000000000}"/>
  <workbookProtection lockStructure="1"/>
  <bookViews>
    <workbookView xWindow="32760" yWindow="32760" windowWidth="17700" windowHeight="8715" xr2:uid="{00000000-000D-0000-FFFF-FFFF00000000}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" i="6" l="1"/>
  <c r="I5" i="6"/>
  <c r="J5" i="6"/>
  <c r="A7" i="6"/>
  <c r="B7" i="6"/>
  <c r="C7" i="6"/>
  <c r="D7" i="6"/>
  <c r="E7" i="6"/>
  <c r="R7" i="6"/>
  <c r="S7" i="6"/>
  <c r="U7" i="6"/>
  <c r="V7" i="6"/>
  <c r="C16" i="6"/>
  <c r="D16" i="6"/>
  <c r="E16" i="6"/>
  <c r="F16" i="6"/>
  <c r="G16" i="6"/>
  <c r="H16" i="6"/>
  <c r="I16" i="6"/>
  <c r="L16" i="6"/>
  <c r="R16" i="6"/>
  <c r="S16" i="6"/>
  <c r="T16" i="6"/>
  <c r="U16" i="6"/>
  <c r="V16" i="6"/>
  <c r="W16" i="6"/>
  <c r="C17" i="6"/>
  <c r="D17" i="6"/>
  <c r="E17" i="6"/>
  <c r="F17" i="6"/>
  <c r="G17" i="6"/>
  <c r="H17" i="6"/>
  <c r="I17" i="6"/>
  <c r="L17" i="6"/>
  <c r="R17" i="6"/>
  <c r="S17" i="6"/>
  <c r="T17" i="6"/>
  <c r="U17" i="6"/>
  <c r="V17" i="6"/>
  <c r="W17" i="6"/>
  <c r="C20" i="6"/>
  <c r="D20" i="6"/>
  <c r="E20" i="6"/>
  <c r="F20" i="6"/>
  <c r="G20" i="6"/>
  <c r="H20" i="6"/>
  <c r="I20" i="6"/>
  <c r="L20" i="6"/>
  <c r="R20" i="6"/>
  <c r="S20" i="6"/>
  <c r="T20" i="6"/>
  <c r="U20" i="6"/>
  <c r="V20" i="6"/>
  <c r="W20" i="6"/>
  <c r="G21" i="6"/>
  <c r="H21" i="6"/>
  <c r="I21" i="6"/>
  <c r="L21" i="6"/>
  <c r="R21" i="6"/>
  <c r="S21" i="6"/>
  <c r="T21" i="6"/>
  <c r="U21" i="6"/>
  <c r="V21" i="6"/>
  <c r="W21" i="6"/>
  <c r="C22" i="6"/>
  <c r="D22" i="6"/>
  <c r="E22" i="6"/>
  <c r="F22" i="6"/>
  <c r="L22" i="6"/>
  <c r="N22" i="6"/>
  <c r="O22" i="6"/>
  <c r="P22" i="6"/>
  <c r="R22" i="6"/>
  <c r="S22" i="6"/>
  <c r="T22" i="6"/>
  <c r="U22" i="6"/>
  <c r="V22" i="6"/>
  <c r="W22" i="6"/>
  <c r="C23" i="6"/>
  <c r="D23" i="6"/>
  <c r="E23" i="6"/>
  <c r="F23" i="6"/>
  <c r="G23" i="6"/>
  <c r="H23" i="6"/>
  <c r="I23" i="6"/>
  <c r="G24" i="6"/>
  <c r="H24" i="6"/>
  <c r="B51" i="6"/>
  <c r="B53" i="6"/>
  <c r="C53" i="6"/>
  <c r="D53" i="6"/>
  <c r="E53" i="6"/>
  <c r="F53" i="6"/>
  <c r="G53" i="6"/>
  <c r="H53" i="6"/>
  <c r="I53" i="6"/>
  <c r="J53" i="6"/>
  <c r="A54" i="6"/>
  <c r="B54" i="6"/>
  <c r="C54" i="6"/>
  <c r="D54" i="6"/>
  <c r="E54" i="6"/>
  <c r="F54" i="6"/>
  <c r="G54" i="6"/>
  <c r="H54" i="6"/>
  <c r="I54" i="6"/>
  <c r="J54" i="6"/>
  <c r="A55" i="6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B55" i="6"/>
  <c r="C55" i="6"/>
  <c r="D55" i="6"/>
  <c r="E55" i="6"/>
  <c r="F55" i="6"/>
  <c r="G55" i="6"/>
  <c r="H55" i="6"/>
  <c r="I55" i="6"/>
  <c r="J55" i="6"/>
  <c r="B56" i="6"/>
  <c r="C56" i="6"/>
  <c r="D56" i="6"/>
  <c r="E56" i="6"/>
  <c r="F56" i="6"/>
  <c r="G56" i="6"/>
  <c r="H56" i="6"/>
  <c r="I56" i="6"/>
  <c r="J56" i="6"/>
  <c r="B57" i="6"/>
  <c r="C57" i="6"/>
  <c r="D57" i="6"/>
  <c r="E57" i="6"/>
  <c r="F57" i="6"/>
  <c r="G57" i="6"/>
  <c r="H57" i="6"/>
  <c r="I57" i="6"/>
  <c r="J57" i="6"/>
  <c r="B58" i="6"/>
  <c r="C58" i="6"/>
  <c r="D58" i="6"/>
  <c r="E58" i="6"/>
  <c r="F58" i="6"/>
  <c r="G58" i="6"/>
  <c r="H58" i="6"/>
  <c r="I58" i="6"/>
  <c r="J58" i="6"/>
  <c r="B59" i="6"/>
  <c r="C59" i="6"/>
  <c r="D59" i="6"/>
  <c r="E59" i="6"/>
  <c r="F59" i="6"/>
  <c r="G59" i="6"/>
  <c r="H59" i="6"/>
  <c r="I59" i="6"/>
  <c r="J59" i="6"/>
  <c r="B60" i="6"/>
  <c r="C60" i="6"/>
  <c r="D60" i="6"/>
  <c r="E60" i="6"/>
  <c r="F60" i="6"/>
  <c r="G60" i="6"/>
  <c r="H60" i="6"/>
  <c r="I60" i="6"/>
  <c r="J60" i="6"/>
  <c r="B61" i="6"/>
  <c r="C61" i="6"/>
  <c r="D61" i="6"/>
  <c r="E61" i="6"/>
  <c r="F61" i="6"/>
  <c r="G61" i="6"/>
  <c r="H61" i="6"/>
  <c r="I61" i="6"/>
  <c r="J61" i="6"/>
  <c r="B62" i="6"/>
  <c r="C62" i="6"/>
  <c r="D62" i="6"/>
  <c r="E62" i="6"/>
  <c r="F62" i="6"/>
  <c r="G62" i="6"/>
  <c r="H62" i="6"/>
  <c r="I62" i="6"/>
  <c r="J62" i="6"/>
  <c r="B63" i="6"/>
  <c r="C63" i="6"/>
  <c r="D63" i="6"/>
  <c r="E63" i="6"/>
  <c r="F63" i="6"/>
  <c r="G63" i="6"/>
  <c r="H63" i="6"/>
  <c r="I63" i="6"/>
  <c r="J63" i="6"/>
  <c r="B64" i="6"/>
  <c r="C64" i="6"/>
  <c r="D64" i="6"/>
  <c r="E64" i="6"/>
  <c r="F64" i="6"/>
  <c r="G64" i="6"/>
  <c r="H64" i="6"/>
  <c r="I64" i="6"/>
  <c r="J64" i="6"/>
  <c r="B65" i="6"/>
  <c r="C65" i="6"/>
  <c r="D65" i="6"/>
  <c r="E65" i="6"/>
  <c r="F65" i="6"/>
  <c r="G65" i="6"/>
  <c r="H65" i="6"/>
  <c r="I65" i="6"/>
  <c r="J65" i="6"/>
  <c r="B66" i="6"/>
  <c r="C66" i="6"/>
  <c r="D66" i="6"/>
  <c r="E66" i="6"/>
  <c r="F66" i="6"/>
  <c r="G66" i="6"/>
  <c r="H66" i="6"/>
  <c r="I66" i="6"/>
  <c r="J66" i="6"/>
  <c r="B67" i="6"/>
  <c r="H67" i="6"/>
  <c r="I67" i="6"/>
  <c r="J67" i="6"/>
  <c r="B68" i="6"/>
  <c r="H68" i="6"/>
  <c r="I68" i="6"/>
  <c r="J68" i="6"/>
  <c r="B69" i="6"/>
  <c r="H69" i="6"/>
  <c r="I69" i="6"/>
  <c r="J69" i="6"/>
  <c r="B70" i="6"/>
  <c r="H70" i="6"/>
  <c r="I70" i="6"/>
  <c r="J70" i="6"/>
  <c r="B71" i="6"/>
  <c r="H71" i="6"/>
  <c r="I71" i="6"/>
  <c r="J71" i="6"/>
  <c r="B72" i="6"/>
  <c r="H72" i="6"/>
  <c r="I72" i="6"/>
  <c r="J72" i="6"/>
  <c r="B73" i="6"/>
  <c r="H73" i="6"/>
  <c r="I73" i="6"/>
  <c r="J73" i="6"/>
  <c r="B74" i="6"/>
  <c r="H74" i="6"/>
  <c r="I74" i="6"/>
  <c r="J74" i="6"/>
  <c r="B75" i="6"/>
  <c r="H75" i="6"/>
  <c r="I75" i="6"/>
  <c r="J75" i="6"/>
  <c r="B76" i="6"/>
  <c r="H76" i="6"/>
  <c r="I76" i="6"/>
  <c r="J76" i="6"/>
  <c r="B77" i="6"/>
  <c r="H77" i="6"/>
  <c r="I77" i="6"/>
  <c r="J77" i="6"/>
  <c r="B78" i="6"/>
  <c r="H78" i="6"/>
  <c r="I78" i="6"/>
  <c r="J78" i="6"/>
  <c r="B79" i="6"/>
  <c r="H79" i="6"/>
  <c r="I79" i="6"/>
  <c r="J79" i="6"/>
  <c r="B80" i="6"/>
  <c r="H80" i="6"/>
  <c r="I80" i="6"/>
  <c r="J80" i="6"/>
  <c r="C2" i="4"/>
  <c r="J2" i="4"/>
  <c r="C4" i="4"/>
  <c r="C6" i="4"/>
  <c r="G7" i="4"/>
  <c r="J7" i="4"/>
  <c r="M7" i="4"/>
  <c r="C9" i="4"/>
  <c r="G9" i="4"/>
  <c r="J9" i="4"/>
  <c r="M9" i="4"/>
  <c r="C11" i="4"/>
  <c r="G11" i="4"/>
  <c r="J11" i="4"/>
  <c r="M11" i="4"/>
  <c r="C13" i="4"/>
  <c r="C15" i="4"/>
  <c r="C19" i="4"/>
  <c r="C21" i="4"/>
  <c r="B25" i="4"/>
  <c r="C25" i="4"/>
  <c r="G25" i="4"/>
  <c r="H25" i="4"/>
  <c r="I25" i="4"/>
  <c r="J25" i="4"/>
  <c r="K25" i="4"/>
  <c r="L25" i="4"/>
  <c r="M25" i="4"/>
  <c r="N25" i="4"/>
  <c r="O25" i="4"/>
  <c r="B27" i="4"/>
  <c r="C27" i="4"/>
  <c r="G27" i="4"/>
  <c r="H27" i="4"/>
  <c r="I27" i="4"/>
  <c r="J27" i="4"/>
  <c r="K27" i="4"/>
  <c r="L27" i="4"/>
  <c r="M27" i="4"/>
  <c r="N27" i="4"/>
  <c r="O27" i="4"/>
  <c r="B29" i="4"/>
  <c r="C29" i="4"/>
  <c r="G29" i="4"/>
  <c r="H29" i="4"/>
  <c r="I29" i="4"/>
  <c r="J29" i="4"/>
  <c r="K29" i="4"/>
  <c r="L29" i="4"/>
  <c r="M29" i="4"/>
  <c r="N29" i="4"/>
  <c r="O29" i="4"/>
  <c r="B31" i="4"/>
  <c r="C31" i="4"/>
  <c r="G31" i="4"/>
  <c r="H31" i="4"/>
  <c r="I31" i="4"/>
  <c r="J31" i="4"/>
  <c r="K31" i="4"/>
  <c r="L31" i="4"/>
  <c r="M31" i="4"/>
  <c r="N31" i="4"/>
  <c r="O31" i="4"/>
  <c r="B33" i="4"/>
  <c r="C33" i="4"/>
  <c r="G33" i="4"/>
  <c r="H33" i="4"/>
  <c r="I33" i="4"/>
  <c r="J33" i="4"/>
  <c r="K33" i="4"/>
  <c r="L33" i="4"/>
  <c r="M33" i="4"/>
  <c r="N33" i="4"/>
  <c r="O33" i="4"/>
  <c r="B35" i="4"/>
  <c r="C35" i="4"/>
  <c r="G35" i="4"/>
  <c r="H35" i="4"/>
  <c r="I35" i="4"/>
  <c r="J35" i="4"/>
  <c r="K35" i="4"/>
  <c r="L35" i="4"/>
  <c r="M35" i="4"/>
  <c r="N35" i="4"/>
  <c r="O35" i="4"/>
  <c r="B37" i="4"/>
  <c r="C37" i="4"/>
  <c r="G37" i="4"/>
  <c r="H37" i="4"/>
  <c r="I37" i="4"/>
  <c r="J37" i="4"/>
  <c r="K37" i="4"/>
  <c r="L37" i="4"/>
  <c r="M37" i="4"/>
  <c r="N37" i="4"/>
  <c r="O37" i="4"/>
  <c r="B39" i="4"/>
  <c r="C39" i="4"/>
  <c r="G39" i="4"/>
  <c r="H39" i="4"/>
  <c r="I39" i="4"/>
  <c r="J39" i="4"/>
  <c r="K39" i="4"/>
  <c r="L39" i="4"/>
  <c r="M39" i="4"/>
  <c r="N39" i="4"/>
  <c r="O39" i="4"/>
  <c r="B41" i="4"/>
  <c r="C41" i="4"/>
  <c r="G41" i="4"/>
  <c r="H41" i="4"/>
  <c r="I41" i="4"/>
  <c r="J41" i="4"/>
  <c r="K41" i="4"/>
  <c r="L41" i="4"/>
  <c r="M41" i="4"/>
  <c r="N41" i="4"/>
  <c r="O41" i="4"/>
  <c r="B43" i="4"/>
  <c r="C43" i="4"/>
  <c r="G43" i="4"/>
  <c r="H43" i="4"/>
  <c r="I43" i="4"/>
  <c r="J43" i="4"/>
  <c r="K43" i="4"/>
  <c r="L43" i="4"/>
  <c r="M43" i="4"/>
  <c r="N43" i="4"/>
  <c r="O43" i="4"/>
  <c r="B45" i="4"/>
  <c r="C45" i="4"/>
  <c r="G45" i="4"/>
  <c r="H45" i="4"/>
  <c r="I45" i="4"/>
  <c r="J45" i="4"/>
  <c r="K45" i="4"/>
  <c r="L45" i="4"/>
  <c r="M45" i="4"/>
  <c r="N45" i="4"/>
  <c r="O45" i="4"/>
  <c r="B47" i="4"/>
  <c r="C47" i="4"/>
  <c r="G47" i="4"/>
  <c r="H47" i="4"/>
  <c r="I47" i="4"/>
  <c r="J47" i="4"/>
  <c r="K47" i="4"/>
  <c r="L47" i="4"/>
  <c r="M47" i="4"/>
  <c r="N47" i="4"/>
  <c r="O47" i="4"/>
  <c r="B49" i="4"/>
  <c r="C49" i="4"/>
  <c r="G49" i="4"/>
  <c r="H49" i="4"/>
  <c r="I49" i="4"/>
  <c r="J49" i="4"/>
  <c r="K49" i="4"/>
  <c r="L49" i="4"/>
  <c r="M49" i="4"/>
  <c r="N49" i="4"/>
  <c r="O49" i="4"/>
  <c r="B51" i="4"/>
  <c r="C51" i="4"/>
  <c r="G51" i="4"/>
  <c r="H51" i="4"/>
  <c r="I51" i="4"/>
  <c r="J51" i="4"/>
  <c r="K51" i="4"/>
  <c r="L51" i="4"/>
  <c r="M51" i="4"/>
  <c r="N51" i="4"/>
  <c r="O51" i="4"/>
  <c r="C2" i="5"/>
  <c r="J2" i="5"/>
  <c r="C4" i="5"/>
  <c r="C6" i="5"/>
  <c r="G7" i="5"/>
  <c r="J7" i="5"/>
  <c r="M7" i="5"/>
  <c r="C9" i="5"/>
  <c r="G9" i="5"/>
  <c r="J9" i="5"/>
  <c r="M9" i="5"/>
  <c r="C11" i="5"/>
  <c r="G11" i="5"/>
  <c r="J11" i="5"/>
  <c r="M11" i="5"/>
  <c r="C13" i="5"/>
  <c r="C15" i="5"/>
  <c r="C21" i="5"/>
  <c r="B25" i="5"/>
  <c r="C25" i="5"/>
  <c r="G25" i="5"/>
  <c r="H25" i="5"/>
  <c r="I25" i="5"/>
  <c r="J25" i="5"/>
  <c r="K25" i="5"/>
  <c r="L25" i="5"/>
  <c r="M25" i="5"/>
  <c r="N25" i="5"/>
  <c r="O25" i="5"/>
  <c r="B27" i="5"/>
  <c r="C27" i="5"/>
  <c r="G27" i="5"/>
  <c r="H27" i="5"/>
  <c r="I27" i="5"/>
  <c r="J27" i="5"/>
  <c r="K27" i="5"/>
  <c r="L27" i="5"/>
  <c r="M27" i="5"/>
  <c r="N27" i="5"/>
  <c r="O27" i="5"/>
  <c r="B29" i="5"/>
  <c r="C29" i="5"/>
  <c r="G29" i="5"/>
  <c r="H29" i="5"/>
  <c r="I29" i="5"/>
  <c r="J29" i="5"/>
  <c r="K29" i="5"/>
  <c r="L29" i="5"/>
  <c r="M29" i="5"/>
  <c r="N29" i="5"/>
  <c r="O29" i="5"/>
  <c r="B31" i="5"/>
  <c r="C31" i="5"/>
  <c r="G31" i="5"/>
  <c r="H31" i="5"/>
  <c r="I31" i="5"/>
  <c r="J31" i="5"/>
  <c r="K31" i="5"/>
  <c r="L31" i="5"/>
  <c r="M31" i="5"/>
  <c r="N31" i="5"/>
  <c r="O31" i="5"/>
  <c r="B33" i="5"/>
  <c r="C33" i="5"/>
  <c r="G33" i="5"/>
  <c r="H33" i="5"/>
  <c r="I33" i="5"/>
  <c r="J33" i="5"/>
  <c r="K33" i="5"/>
  <c r="L33" i="5"/>
  <c r="M33" i="5"/>
  <c r="N33" i="5"/>
  <c r="O33" i="5"/>
  <c r="B35" i="5"/>
  <c r="C35" i="5"/>
  <c r="G35" i="5"/>
  <c r="H35" i="5"/>
  <c r="I35" i="5"/>
  <c r="J35" i="5"/>
  <c r="K35" i="5"/>
  <c r="L35" i="5"/>
  <c r="M35" i="5"/>
  <c r="N35" i="5"/>
  <c r="O35" i="5"/>
  <c r="B37" i="5"/>
  <c r="C37" i="5"/>
  <c r="G37" i="5"/>
  <c r="H37" i="5"/>
  <c r="I37" i="5"/>
  <c r="J37" i="5"/>
  <c r="K37" i="5"/>
  <c r="L37" i="5"/>
  <c r="M37" i="5"/>
  <c r="N37" i="5"/>
  <c r="O37" i="5"/>
  <c r="B39" i="5"/>
  <c r="C39" i="5"/>
  <c r="G39" i="5"/>
  <c r="H39" i="5"/>
  <c r="I39" i="5"/>
  <c r="J39" i="5"/>
  <c r="K39" i="5"/>
  <c r="L39" i="5"/>
  <c r="M39" i="5"/>
  <c r="N39" i="5"/>
  <c r="O39" i="5"/>
  <c r="B41" i="5"/>
  <c r="C41" i="5"/>
  <c r="G41" i="5"/>
  <c r="H41" i="5"/>
  <c r="I41" i="5"/>
  <c r="J41" i="5"/>
  <c r="K41" i="5"/>
  <c r="L41" i="5"/>
  <c r="M41" i="5"/>
  <c r="N41" i="5"/>
  <c r="O41" i="5"/>
  <c r="B43" i="5"/>
  <c r="C43" i="5"/>
  <c r="G43" i="5"/>
  <c r="H43" i="5"/>
  <c r="I43" i="5"/>
  <c r="J43" i="5"/>
  <c r="K43" i="5"/>
  <c r="L43" i="5"/>
  <c r="M43" i="5"/>
  <c r="N43" i="5"/>
  <c r="O43" i="5"/>
  <c r="B45" i="5"/>
  <c r="C45" i="5"/>
  <c r="G45" i="5"/>
  <c r="H45" i="5"/>
  <c r="I45" i="5"/>
  <c r="J45" i="5"/>
  <c r="K45" i="5"/>
  <c r="L45" i="5"/>
  <c r="M45" i="5"/>
  <c r="N45" i="5"/>
  <c r="O45" i="5"/>
  <c r="B47" i="5"/>
  <c r="C47" i="5"/>
  <c r="G47" i="5"/>
  <c r="H47" i="5"/>
  <c r="I47" i="5"/>
  <c r="J47" i="5"/>
  <c r="K47" i="5"/>
  <c r="L47" i="5"/>
  <c r="M47" i="5"/>
  <c r="N47" i="5"/>
  <c r="O47" i="5"/>
  <c r="B49" i="5"/>
  <c r="C49" i="5"/>
  <c r="G49" i="5"/>
  <c r="H49" i="5"/>
  <c r="I49" i="5"/>
  <c r="J49" i="5"/>
  <c r="K49" i="5"/>
  <c r="L49" i="5"/>
  <c r="M49" i="5"/>
  <c r="N49" i="5"/>
  <c r="O49" i="5"/>
  <c r="B51" i="5"/>
  <c r="C51" i="5"/>
  <c r="G51" i="5"/>
  <c r="H51" i="5"/>
  <c r="I51" i="5"/>
  <c r="J51" i="5"/>
  <c r="K51" i="5"/>
  <c r="L51" i="5"/>
  <c r="M51" i="5"/>
  <c r="N51" i="5"/>
  <c r="O51" i="5"/>
  <c r="K16" i="3"/>
  <c r="AN16" i="3"/>
  <c r="AZ16" i="3"/>
  <c r="H17" i="3"/>
  <c r="U17" i="3"/>
  <c r="Y17" i="3"/>
  <c r="AZ18" i="3"/>
  <c r="O20" i="3"/>
  <c r="AD20" i="3"/>
  <c r="AS20" i="3"/>
  <c r="O21" i="3"/>
  <c r="AD21" i="3"/>
  <c r="AS21" i="3"/>
  <c r="H22" i="3"/>
  <c r="T22" i="3"/>
  <c r="AB22" i="3"/>
  <c r="AG22" i="3"/>
  <c r="AY22" i="3"/>
  <c r="H23" i="3"/>
  <c r="Z23" i="3"/>
  <c r="AX23" i="3"/>
  <c r="BC23" i="3"/>
  <c r="H24" i="3"/>
  <c r="T24" i="3"/>
  <c r="AB24" i="3"/>
  <c r="AG24" i="3"/>
  <c r="AY24" i="3"/>
  <c r="H25" i="3"/>
  <c r="Z25" i="3"/>
  <c r="AX25" i="3"/>
  <c r="BC25" i="3"/>
  <c r="H26" i="3"/>
  <c r="T26" i="3"/>
  <c r="AB26" i="3"/>
  <c r="AG26" i="3"/>
  <c r="AY26" i="3"/>
  <c r="H27" i="3"/>
  <c r="Z27" i="3"/>
  <c r="AX27" i="3"/>
  <c r="BC27" i="3"/>
  <c r="H28" i="3"/>
  <c r="T28" i="3"/>
  <c r="AB28" i="3"/>
  <c r="AG28" i="3"/>
  <c r="AY28" i="3"/>
  <c r="H29" i="3"/>
  <c r="Z29" i="3"/>
  <c r="AX29" i="3"/>
  <c r="BC29" i="3"/>
  <c r="C34" i="3"/>
  <c r="F34" i="3"/>
  <c r="Q34" i="3"/>
  <c r="T34" i="3"/>
  <c r="AJ34" i="3"/>
  <c r="AZ34" i="3"/>
  <c r="C36" i="3"/>
  <c r="F36" i="3"/>
  <c r="Q36" i="3"/>
  <c r="T36" i="3"/>
  <c r="AJ36" i="3"/>
  <c r="AZ36" i="3"/>
  <c r="C38" i="3"/>
  <c r="F38" i="3"/>
  <c r="Q38" i="3"/>
  <c r="T38" i="3"/>
  <c r="AJ38" i="3"/>
  <c r="AZ38" i="3"/>
  <c r="C40" i="3"/>
  <c r="F40" i="3"/>
  <c r="Q40" i="3"/>
  <c r="T40" i="3"/>
  <c r="AJ40" i="3"/>
  <c r="AZ40" i="3"/>
  <c r="C42" i="3"/>
  <c r="F42" i="3"/>
  <c r="Q42" i="3"/>
  <c r="T42" i="3"/>
  <c r="AJ42" i="3"/>
  <c r="AZ42" i="3"/>
  <c r="C44" i="3"/>
  <c r="F44" i="3"/>
  <c r="Q44" i="3"/>
  <c r="T44" i="3"/>
  <c r="AJ44" i="3"/>
  <c r="AZ44" i="3"/>
  <c r="C46" i="3"/>
  <c r="F46" i="3"/>
  <c r="Q46" i="3"/>
  <c r="T46" i="3"/>
  <c r="AJ46" i="3"/>
  <c r="AZ46" i="3"/>
  <c r="C48" i="3"/>
  <c r="F48" i="3"/>
  <c r="Q48" i="3"/>
  <c r="T48" i="3"/>
  <c r="AJ48" i="3"/>
  <c r="AZ48" i="3"/>
  <c r="C50" i="3"/>
  <c r="F50" i="3"/>
  <c r="Q50" i="3"/>
  <c r="T50" i="3"/>
  <c r="AJ50" i="3"/>
  <c r="AZ50" i="3"/>
  <c r="C52" i="3"/>
  <c r="F52" i="3"/>
  <c r="Q52" i="3"/>
  <c r="T52" i="3"/>
  <c r="AJ52" i="3"/>
  <c r="AZ52" i="3"/>
  <c r="C54" i="3"/>
  <c r="F54" i="3"/>
  <c r="Q54" i="3"/>
  <c r="T54" i="3"/>
  <c r="AJ54" i="3"/>
  <c r="AZ54" i="3"/>
  <c r="C56" i="3"/>
  <c r="F56" i="3"/>
  <c r="Q56" i="3"/>
  <c r="T56" i="3"/>
  <c r="AJ56" i="3"/>
  <c r="AZ56" i="3"/>
  <c r="C2" i="2"/>
  <c r="J2" i="2"/>
  <c r="C4" i="2"/>
  <c r="C6" i="2"/>
  <c r="G7" i="2"/>
  <c r="J7" i="2"/>
  <c r="M7" i="2"/>
  <c r="C9" i="2"/>
  <c r="G9" i="2"/>
  <c r="J9" i="2"/>
  <c r="M9" i="2"/>
  <c r="C11" i="2"/>
  <c r="G11" i="2"/>
  <c r="J11" i="2"/>
  <c r="M11" i="2"/>
  <c r="C13" i="2"/>
  <c r="C15" i="2"/>
  <c r="C17" i="2"/>
  <c r="C21" i="2"/>
  <c r="B25" i="2"/>
  <c r="C25" i="2"/>
  <c r="G25" i="2"/>
  <c r="H25" i="2"/>
  <c r="I25" i="2"/>
  <c r="J25" i="2"/>
  <c r="K25" i="2"/>
  <c r="L25" i="2"/>
  <c r="M25" i="2"/>
  <c r="N25" i="2"/>
  <c r="O25" i="2"/>
  <c r="B27" i="2"/>
  <c r="C27" i="2"/>
  <c r="G27" i="2"/>
  <c r="H27" i="2"/>
  <c r="I27" i="2"/>
  <c r="J27" i="2"/>
  <c r="K27" i="2"/>
  <c r="L27" i="2"/>
  <c r="M27" i="2"/>
  <c r="N27" i="2"/>
  <c r="O27" i="2"/>
  <c r="B29" i="2"/>
  <c r="C29" i="2"/>
  <c r="G29" i="2"/>
  <c r="H29" i="2"/>
  <c r="I29" i="2"/>
  <c r="J29" i="2"/>
  <c r="K29" i="2"/>
  <c r="L29" i="2"/>
  <c r="M29" i="2"/>
  <c r="N29" i="2"/>
  <c r="O29" i="2"/>
  <c r="B31" i="2"/>
  <c r="C31" i="2"/>
  <c r="G31" i="2"/>
  <c r="H31" i="2"/>
  <c r="I31" i="2"/>
  <c r="J31" i="2"/>
  <c r="K31" i="2"/>
  <c r="L31" i="2"/>
  <c r="M31" i="2"/>
  <c r="N31" i="2"/>
  <c r="O31" i="2"/>
  <c r="B33" i="2"/>
  <c r="C33" i="2"/>
  <c r="G33" i="2"/>
  <c r="H33" i="2"/>
  <c r="I33" i="2"/>
  <c r="J33" i="2"/>
  <c r="K33" i="2"/>
  <c r="L33" i="2"/>
  <c r="M33" i="2"/>
  <c r="N33" i="2"/>
  <c r="O33" i="2"/>
  <c r="B35" i="2"/>
  <c r="C35" i="2"/>
  <c r="G35" i="2"/>
  <c r="H35" i="2"/>
  <c r="I35" i="2"/>
  <c r="J35" i="2"/>
  <c r="K35" i="2"/>
  <c r="L35" i="2"/>
  <c r="M35" i="2"/>
  <c r="N35" i="2"/>
  <c r="O35" i="2"/>
  <c r="B37" i="2"/>
  <c r="C37" i="2"/>
  <c r="G37" i="2"/>
  <c r="H37" i="2"/>
  <c r="I37" i="2"/>
  <c r="J37" i="2"/>
  <c r="K37" i="2"/>
  <c r="L37" i="2"/>
  <c r="M37" i="2"/>
  <c r="N37" i="2"/>
  <c r="O37" i="2"/>
  <c r="B39" i="2"/>
  <c r="C39" i="2"/>
  <c r="G39" i="2"/>
  <c r="H39" i="2"/>
  <c r="I39" i="2"/>
  <c r="J39" i="2"/>
  <c r="K39" i="2"/>
  <c r="L39" i="2"/>
  <c r="M39" i="2"/>
  <c r="N39" i="2"/>
  <c r="O39" i="2"/>
  <c r="B41" i="2"/>
  <c r="C41" i="2"/>
  <c r="G41" i="2"/>
  <c r="H41" i="2"/>
  <c r="I41" i="2"/>
  <c r="J41" i="2"/>
  <c r="K41" i="2"/>
  <c r="L41" i="2"/>
  <c r="M41" i="2"/>
  <c r="N41" i="2"/>
  <c r="O41" i="2"/>
  <c r="B43" i="2"/>
  <c r="C43" i="2"/>
  <c r="G43" i="2"/>
  <c r="H43" i="2"/>
  <c r="I43" i="2"/>
  <c r="J43" i="2"/>
  <c r="K43" i="2"/>
  <c r="L43" i="2"/>
  <c r="M43" i="2"/>
  <c r="N43" i="2"/>
  <c r="O43" i="2"/>
  <c r="B45" i="2"/>
  <c r="C45" i="2"/>
  <c r="G45" i="2"/>
  <c r="H45" i="2"/>
  <c r="I45" i="2"/>
  <c r="J45" i="2"/>
  <c r="K45" i="2"/>
  <c r="L45" i="2"/>
  <c r="M45" i="2"/>
  <c r="N45" i="2"/>
  <c r="O45" i="2"/>
  <c r="B47" i="2"/>
  <c r="C47" i="2"/>
  <c r="G47" i="2"/>
  <c r="H47" i="2"/>
  <c r="I47" i="2"/>
  <c r="J47" i="2"/>
  <c r="K47" i="2"/>
  <c r="L47" i="2"/>
  <c r="M47" i="2"/>
  <c r="N47" i="2"/>
  <c r="O47" i="2"/>
  <c r="AW4" i="1"/>
  <c r="AX4" i="1"/>
  <c r="AY4" i="1"/>
  <c r="C17" i="1"/>
  <c r="C17" i="5" s="1"/>
  <c r="C19" i="1"/>
  <c r="C19" i="2" s="1"/>
  <c r="V55" i="1"/>
  <c r="F24" i="6" l="1"/>
  <c r="E24" i="6"/>
  <c r="C17" i="4"/>
  <c r="D24" i="6"/>
  <c r="C19" i="5"/>
  <c r="C24" i="6"/>
</calcChain>
</file>

<file path=xl/sharedStrings.xml><?xml version="1.0" encoding="utf-8"?>
<sst xmlns="http://schemas.openxmlformats.org/spreadsheetml/2006/main" count="422" uniqueCount="255">
  <si>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</si>
  <si>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</si>
  <si>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ヤチヨダイバレーボールクラブ</t>
  </si>
  <si>
    <r>
      <t>性別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</si>
  <si>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</si>
  <si>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</si>
  <si>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</si>
  <si>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</si>
  <si>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</si>
  <si>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</si>
  <si>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</si>
  <si>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八千代市</t>
  </si>
  <si>
    <t>女子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</si>
  <si>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</si>
  <si>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</si>
  <si>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</si>
  <si>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  <family val="2"/>
      </rPr>
      <t>VA-MRS</t>
    </r>
    <r>
      <rPr>
        <sz val="11"/>
        <color indexed="8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</si>
  <si>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</si>
  <si>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</si>
  <si>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  <family val="2"/>
      </rPr>
      <t>B</t>
    </r>
  </si>
  <si>
    <t>MRSチームID(混合用)</t>
  </si>
  <si>
    <t>京成</t>
  </si>
  <si>
    <t>八千代台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</si>
  <si>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</si>
  <si>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</si>
  <si>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</si>
  <si>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</si>
  <si>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</si>
  <si>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</si>
  <si>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</si>
  <si>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</si>
  <si>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</si>
  <si>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</si>
  <si>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</si>
  <si>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マツザキ</t>
  </si>
  <si>
    <t>トモユキ</t>
  </si>
  <si>
    <t>〒</t>
  </si>
  <si>
    <t>276</t>
  </si>
  <si>
    <t>―</t>
  </si>
  <si>
    <t>0031</t>
  </si>
  <si>
    <t>（</t>
  </si>
  <si>
    <t>090</t>
  </si>
  <si>
    <t>）</t>
  </si>
  <si>
    <t>松崎</t>
  </si>
  <si>
    <t>智幸</t>
  </si>
  <si>
    <t>八千代市八千代台北9-13-13</t>
  </si>
  <si>
    <t>4046</t>
  </si>
  <si>
    <t>6526</t>
  </si>
  <si>
    <r>
      <rPr>
        <sz val="11"/>
        <color indexed="8"/>
        <rFont val="ＭＳ Ｐゴシック"/>
        <family val="3"/>
        <charset val="128"/>
      </rPr>
      <t>コーチ</t>
    </r>
  </si>
  <si>
    <t>トヨダ</t>
  </si>
  <si>
    <t>ケイコ</t>
  </si>
  <si>
    <t>申請中</t>
  </si>
  <si>
    <t>豊田</t>
  </si>
  <si>
    <t>啓子</t>
  </si>
  <si>
    <t>八千代市八千代台北12-15-5</t>
  </si>
  <si>
    <t>7834</t>
  </si>
  <si>
    <t>1422</t>
  </si>
  <si>
    <r>
      <rPr>
        <sz val="11"/>
        <color indexed="8"/>
        <rFont val="ＭＳ Ｐゴシック"/>
        <family val="3"/>
        <charset val="128"/>
      </rPr>
      <t>マネージャー</t>
    </r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</si>
  <si>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</si>
  <si>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</rPr>
      <t>)</t>
    </r>
  </si>
  <si>
    <t>アイダ</t>
  </si>
  <si>
    <t>サトミ</t>
  </si>
  <si>
    <t>会田</t>
  </si>
  <si>
    <t>智美</t>
  </si>
  <si>
    <t>八千代市八千代台北9-12-6</t>
  </si>
  <si>
    <t>5527</t>
  </si>
  <si>
    <t>3208</t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</si>
  <si>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</si>
  <si>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</si>
  <si>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</si>
  <si>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</si>
  <si>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</si>
  <si>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</si>
  <si>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</si>
  <si>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</si>
  <si>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</si>
  <si>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</si>
  <si>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</si>
  <si>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</si>
  <si>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</si>
  <si>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</si>
  <si>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ヒラノ</t>
  </si>
  <si>
    <t>スバル</t>
  </si>
  <si>
    <t>八千代市立萱田小学校</t>
  </si>
  <si>
    <t>平野</t>
  </si>
  <si>
    <t>昴</t>
  </si>
  <si>
    <t>イシカワ</t>
  </si>
  <si>
    <t>ハヤト</t>
  </si>
  <si>
    <t>八千代市立南高津小学校</t>
  </si>
  <si>
    <t>石川</t>
  </si>
  <si>
    <t>隼</t>
  </si>
  <si>
    <t>イイヌマ</t>
  </si>
  <si>
    <t>ダイスケ</t>
  </si>
  <si>
    <t>八千代市立萱田南小学校</t>
  </si>
  <si>
    <t>飯沼</t>
  </si>
  <si>
    <t>大輔</t>
  </si>
  <si>
    <t>スズキ</t>
  </si>
  <si>
    <t>ケイタ</t>
  </si>
  <si>
    <t>千葉市立長作小学校</t>
  </si>
  <si>
    <t>鈴木</t>
  </si>
  <si>
    <t>啓大</t>
  </si>
  <si>
    <t>キャプテン</t>
  </si>
  <si>
    <t>ワタナベ</t>
  </si>
  <si>
    <t>ノア</t>
  </si>
  <si>
    <t>渡辺</t>
  </si>
  <si>
    <t>伸空</t>
  </si>
  <si>
    <t>タカハシ</t>
  </si>
  <si>
    <t>カズマ</t>
  </si>
  <si>
    <t>白井市立南山小学校</t>
  </si>
  <si>
    <t>高橋</t>
  </si>
  <si>
    <t>和馬</t>
  </si>
  <si>
    <t>フジイ</t>
  </si>
  <si>
    <t>ユウタロウ</t>
  </si>
  <si>
    <t>八千代市立八千代台西小学校</t>
  </si>
  <si>
    <t>藤井</t>
  </si>
  <si>
    <t>勇太郎</t>
  </si>
  <si>
    <t>タケシタ</t>
  </si>
  <si>
    <t>レン</t>
  </si>
  <si>
    <t>八千代市立勝田台小学校</t>
  </si>
  <si>
    <t>竹下</t>
  </si>
  <si>
    <t>タナカ</t>
  </si>
  <si>
    <t>タイセイ</t>
  </si>
  <si>
    <t>田中</t>
  </si>
  <si>
    <t>大聖</t>
  </si>
  <si>
    <t>ソウマ</t>
  </si>
  <si>
    <t>奏馬</t>
  </si>
  <si>
    <t>アライ</t>
  </si>
  <si>
    <t>ミナト</t>
  </si>
  <si>
    <t>荒井</t>
  </si>
  <si>
    <t>湊</t>
  </si>
  <si>
    <t>オカダ</t>
  </si>
  <si>
    <t>ユウキ</t>
  </si>
  <si>
    <t>南高津小学校</t>
  </si>
  <si>
    <t>岡田</t>
  </si>
  <si>
    <t>佑樹</t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</si>
  <si>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indexed="8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</si>
  <si>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</si>
  <si>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暑かったこの夏、肉体改造を果たした新生八千代台男子！？平野、渡辺の強サーブで崩し、飯沼、藤井、竹下の献身的なレシーブを鈴木がトスアップ。両ウイングの高橋、石川のスパイクが炸裂したときこのチームは無敵となる！？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</si>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</sst>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4">
    <font>
      <sz val="11"/>
      <color indexed="8"/>
      <name val="ＭＳ Ｐゴシック"/>
      <charset val="128"/>
    </font>
    <font>
      <sz val="11"/>
      <color indexed="8"/>
      <name val="Calibri"/>
    </font>
    <font>
      <sz val="9"/>
      <color indexed="8"/>
      <name val="Calibri"/>
    </font>
    <font>
      <sz val="20"/>
      <color indexed="8"/>
      <name val="Calibri"/>
    </font>
    <font>
      <sz val="8"/>
      <color indexed="8"/>
      <name val="ＭＳ Ｐゴシック"/>
      <charset val="128"/>
    </font>
    <font>
      <sz val="8"/>
      <color indexed="8"/>
      <name val="Calibri"/>
    </font>
    <font>
      <sz val="6"/>
      <color indexed="8"/>
      <name val="ＪＳＰ明朝"/>
      <charset val="128"/>
    </font>
    <font>
      <sz val="22"/>
      <color indexed="8"/>
      <name val="ＭＳ Ｐゴシック"/>
      <family val="3"/>
      <charset val="128"/>
    </font>
    <font>
      <sz val="22"/>
      <color indexed="8"/>
      <name val="Calibri"/>
      <family val="2"/>
    </font>
    <font>
      <sz val="11"/>
      <name val="ＭＳ Ｐゴシック"/>
      <family val="3"/>
      <charset val="128"/>
    </font>
    <font>
      <sz val="16"/>
      <color indexed="8"/>
      <name val="Calibri"/>
      <family val="2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14"/>
      <color indexed="8"/>
      <name val="Century"/>
      <family val="1"/>
    </font>
    <font>
      <sz val="12"/>
      <color indexed="8"/>
      <name val="Century"/>
      <family val="1"/>
    </font>
    <font>
      <sz val="11"/>
      <color indexed="8"/>
      <name val="Century"/>
      <family val="1"/>
    </font>
    <font>
      <sz val="10"/>
      <color indexed="8"/>
      <name val="Century"/>
      <family val="1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6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Calibri"/>
      <family val="2"/>
    </font>
    <font>
      <sz val="20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36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vertical="center"/>
    </xf>
    <xf numFmtId="0" fontId="10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vertical="center"/>
    </xf>
    <xf numFmtId="0" fontId="13" fillId="0" borderId="3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vertical="center"/>
    </xf>
    <xf numFmtId="176" fontId="13" fillId="0" borderId="1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left" vertical="center"/>
    </xf>
    <xf numFmtId="0" fontId="13" fillId="0" borderId="5" xfId="0" applyNumberFormat="1" applyFont="1" applyFill="1" applyBorder="1" applyAlignment="1" applyProtection="1">
      <alignment horizontal="left" vertical="center"/>
    </xf>
    <xf numFmtId="0" fontId="13" fillId="0" borderId="6" xfId="0" applyNumberFormat="1" applyFont="1" applyFill="1" applyBorder="1" applyAlignment="1" applyProtection="1">
      <alignment horizontal="left" vertical="center"/>
    </xf>
    <xf numFmtId="0" fontId="14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center" shrinkToFit="1"/>
    </xf>
    <xf numFmtId="0" fontId="9" fillId="2" borderId="7" xfId="1" applyNumberFormat="1" applyFont="1" applyFill="1" applyBorder="1" applyAlignment="1" applyProtection="1">
      <alignment vertical="center" shrinkToFit="1"/>
    </xf>
    <xf numFmtId="0" fontId="9" fillId="2" borderId="8" xfId="1" applyNumberFormat="1" applyFont="1" applyFill="1" applyBorder="1" applyAlignment="1" applyProtection="1">
      <alignment vertical="center" shrinkToFit="1"/>
    </xf>
    <xf numFmtId="0" fontId="9" fillId="2" borderId="9" xfId="1" applyNumberFormat="1" applyFont="1" applyFill="1" applyBorder="1" applyAlignment="1" applyProtection="1">
      <alignment vertical="center" shrinkToFit="1"/>
    </xf>
    <xf numFmtId="2" fontId="9" fillId="0" borderId="0" xfId="1" applyNumberFormat="1" applyFont="1" applyFill="1" applyBorder="1" applyAlignment="1" applyProtection="1">
      <alignment vertical="center" shrinkToFit="1"/>
    </xf>
    <xf numFmtId="2" fontId="9" fillId="0" borderId="10" xfId="1" applyNumberFormat="1" applyFont="1" applyFill="1" applyBorder="1" applyAlignment="1" applyProtection="1">
      <alignment vertical="center" shrinkToFit="1"/>
    </xf>
    <xf numFmtId="0" fontId="9" fillId="0" borderId="11" xfId="1" applyNumberFormat="1" applyFont="1" applyFill="1" applyBorder="1" applyAlignment="1" applyProtection="1">
      <alignment vertical="center" shrinkToFit="1"/>
    </xf>
    <xf numFmtId="14" fontId="9" fillId="0" borderId="12" xfId="1" applyNumberFormat="1" applyFont="1" applyFill="1" applyBorder="1" applyAlignment="1" applyProtection="1">
      <alignment vertical="center" shrinkToFit="1"/>
    </xf>
    <xf numFmtId="14" fontId="9" fillId="0" borderId="0" xfId="1" applyNumberFormat="1" applyFont="1" applyFill="1" applyBorder="1" applyAlignment="1" applyProtection="1">
      <alignment vertical="center" shrinkToFit="1"/>
    </xf>
    <xf numFmtId="0" fontId="9" fillId="0" borderId="13" xfId="1" applyNumberFormat="1" applyFont="1" applyFill="1" applyBorder="1" applyAlignment="1" applyProtection="1">
      <alignment vertical="center" shrinkToFit="1"/>
    </xf>
    <xf numFmtId="0" fontId="9" fillId="0" borderId="14" xfId="1" applyNumberFormat="1" applyFont="1" applyFill="1" applyBorder="1" applyAlignment="1" applyProtection="1">
      <alignment vertical="center" shrinkToFit="1"/>
    </xf>
    <xf numFmtId="0" fontId="9" fillId="0" borderId="15" xfId="1" applyNumberFormat="1" applyFont="1" applyFill="1" applyBorder="1" applyAlignment="1" applyProtection="1">
      <alignment vertical="center" shrinkToFit="1"/>
    </xf>
    <xf numFmtId="0" fontId="9" fillId="0" borderId="10" xfId="1" applyNumberFormat="1" applyFont="1" applyFill="1" applyBorder="1" applyAlignment="1" applyProtection="1">
      <alignment vertical="center" shrinkToFit="1"/>
    </xf>
    <xf numFmtId="0" fontId="9" fillId="0" borderId="12" xfId="1" applyNumberFormat="1" applyFont="1" applyFill="1" applyBorder="1" applyAlignment="1" applyProtection="1">
      <alignment vertical="center" shrinkToFit="1"/>
    </xf>
    <xf numFmtId="0" fontId="9" fillId="0" borderId="16" xfId="1" applyNumberFormat="1" applyFont="1" applyFill="1" applyBorder="1" applyAlignment="1" applyProtection="1">
      <alignment vertical="center" shrinkToFit="1"/>
    </xf>
    <xf numFmtId="0" fontId="9" fillId="0" borderId="17" xfId="1" applyNumberFormat="1" applyFont="1" applyFill="1" applyBorder="1" applyAlignment="1" applyProtection="1">
      <alignment vertical="center" shrinkToFit="1"/>
    </xf>
    <xf numFmtId="0" fontId="9" fillId="0" borderId="18" xfId="1" applyNumberFormat="1" applyFont="1" applyFill="1" applyBorder="1" applyAlignment="1" applyProtection="1">
      <alignment vertical="center" shrinkToFit="1"/>
    </xf>
    <xf numFmtId="0" fontId="9" fillId="2" borderId="19" xfId="1" applyNumberFormat="1" applyFont="1" applyFill="1" applyBorder="1" applyAlignment="1" applyProtection="1">
      <alignment vertical="center" shrinkToFit="1"/>
    </xf>
    <xf numFmtId="0" fontId="9" fillId="2" borderId="20" xfId="1" applyNumberFormat="1" applyFont="1" applyFill="1" applyBorder="1" applyAlignment="1" applyProtection="1">
      <alignment vertical="center" shrinkToFi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3" fillId="3" borderId="4" xfId="0" applyNumberFormat="1" applyFont="1" applyFill="1" applyBorder="1" applyAlignment="1" applyProtection="1">
      <alignment vertical="center"/>
    </xf>
    <xf numFmtId="0" fontId="11" fillId="3" borderId="1" xfId="0" applyNumberFormat="1" applyFont="1" applyFill="1" applyBorder="1" applyAlignment="1" applyProtection="1">
      <alignment vertical="center"/>
    </xf>
    <xf numFmtId="176" fontId="13" fillId="3" borderId="1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vertical="center"/>
      <protection locked="0"/>
    </xf>
    <xf numFmtId="0" fontId="10" fillId="0" borderId="2" xfId="0" applyNumberFormat="1" applyFont="1" applyFill="1" applyBorder="1" applyAlignment="1" applyProtection="1">
      <alignment vertical="center"/>
      <protection locked="0"/>
    </xf>
    <xf numFmtId="0" fontId="10" fillId="0" borderId="21" xfId="0" applyNumberFormat="1" applyFont="1" applyFill="1" applyBorder="1" applyAlignment="1" applyProtection="1">
      <alignment vertical="center"/>
      <protection locked="0"/>
    </xf>
    <xf numFmtId="0" fontId="10" fillId="0" borderId="22" xfId="0" applyNumberFormat="1" applyFont="1" applyFill="1" applyBorder="1" applyAlignment="1" applyProtection="1">
      <alignment vertical="center"/>
      <protection locked="0"/>
    </xf>
    <xf numFmtId="0" fontId="1" fillId="3" borderId="9" xfId="0" applyNumberFormat="1" applyFont="1" applyFill="1" applyBorder="1" applyAlignment="1" applyProtection="1">
      <alignment vertical="center"/>
    </xf>
    <xf numFmtId="0" fontId="1" fillId="3" borderId="15" xfId="0" applyNumberFormat="1" applyFont="1" applyFill="1" applyBorder="1" applyAlignment="1" applyProtection="1">
      <alignment vertical="center"/>
    </xf>
    <xf numFmtId="0" fontId="0" fillId="2" borderId="23" xfId="0" applyNumberFormat="1" applyFont="1" applyFill="1" applyBorder="1" applyAlignment="1" applyProtection="1">
      <alignment vertical="center"/>
    </xf>
    <xf numFmtId="0" fontId="13" fillId="0" borderId="2" xfId="0" applyNumberFormat="1" applyFont="1" applyFill="1" applyBorder="1" applyAlignment="1" applyProtection="1">
      <alignment horizontal="left" vertical="center"/>
    </xf>
    <xf numFmtId="0" fontId="13" fillId="3" borderId="4" xfId="0" applyNumberFormat="1" applyFont="1" applyFill="1" applyBorder="1" applyAlignment="1" applyProtection="1">
      <alignment horizontal="left" vertical="center"/>
    </xf>
    <xf numFmtId="0" fontId="13" fillId="3" borderId="2" xfId="0" applyNumberFormat="1" applyFont="1" applyFill="1" applyBorder="1" applyAlignment="1" applyProtection="1">
      <alignment horizontal="left" vertical="center"/>
    </xf>
    <xf numFmtId="0" fontId="13" fillId="3" borderId="6" xfId="0" applyNumberFormat="1" applyFont="1" applyFill="1" applyBorder="1" applyAlignment="1" applyProtection="1">
      <alignment horizontal="left" vertical="center"/>
    </xf>
    <xf numFmtId="0" fontId="0" fillId="3" borderId="4" xfId="0" applyNumberFormat="1" applyFont="1" applyFill="1" applyBorder="1" applyAlignment="1" applyProtection="1">
      <alignment vertical="center"/>
    </xf>
    <xf numFmtId="0" fontId="0" fillId="3" borderId="1" xfId="0" applyNumberFormat="1" applyFont="1" applyFill="1" applyBorder="1" applyAlignment="1" applyProtection="1">
      <alignment vertical="center"/>
    </xf>
    <xf numFmtId="0" fontId="1" fillId="3" borderId="5" xfId="0" applyNumberFormat="1" applyFont="1" applyFill="1" applyBorder="1" applyAlignment="1" applyProtection="1">
      <alignment vertical="center"/>
    </xf>
    <xf numFmtId="0" fontId="0" fillId="3" borderId="17" xfId="0" applyNumberFormat="1" applyFont="1" applyFill="1" applyBorder="1" applyAlignment="1" applyProtection="1">
      <alignment vertical="center"/>
    </xf>
    <xf numFmtId="0" fontId="0" fillId="3" borderId="0" xfId="0" applyNumberFormat="1" applyFont="1" applyFill="1" applyBorder="1" applyAlignment="1" applyProtection="1">
      <alignment vertical="center"/>
    </xf>
    <xf numFmtId="0" fontId="1" fillId="3" borderId="24" xfId="0" applyNumberFormat="1" applyFont="1" applyFill="1" applyBorder="1" applyAlignment="1" applyProtection="1">
      <alignment vertical="center"/>
    </xf>
    <xf numFmtId="0" fontId="0" fillId="3" borderId="25" xfId="0" applyNumberFormat="1" applyFont="1" applyFill="1" applyBorder="1" applyAlignment="1" applyProtection="1">
      <alignment vertical="center"/>
    </xf>
    <xf numFmtId="0" fontId="0" fillId="3" borderId="21" xfId="0" applyNumberFormat="1" applyFont="1" applyFill="1" applyBorder="1" applyAlignment="1" applyProtection="1">
      <alignment vertical="center"/>
    </xf>
    <xf numFmtId="0" fontId="1" fillId="3" borderId="26" xfId="0" applyNumberFormat="1" applyFont="1" applyFill="1" applyBorder="1" applyAlignment="1" applyProtection="1">
      <alignment vertical="center"/>
    </xf>
    <xf numFmtId="0" fontId="13" fillId="0" borderId="21" xfId="0" applyNumberFormat="1" applyFont="1" applyFill="1" applyBorder="1" applyAlignment="1" applyProtection="1">
      <alignment horizontal="left" vertical="center"/>
    </xf>
    <xf numFmtId="0" fontId="9" fillId="2" borderId="27" xfId="1" applyNumberFormat="1" applyFont="1" applyFill="1" applyBorder="1" applyAlignment="1" applyProtection="1">
      <alignment vertical="center" shrinkToFit="1"/>
    </xf>
    <xf numFmtId="0" fontId="9" fillId="4" borderId="14" xfId="1" applyNumberFormat="1" applyFont="1" applyFill="1" applyBorder="1" applyAlignment="1" applyProtection="1">
      <alignment vertical="center" shrinkToFit="1"/>
    </xf>
    <xf numFmtId="0" fontId="9" fillId="4" borderId="13" xfId="1" applyNumberFormat="1" applyFont="1" applyFill="1" applyBorder="1" applyAlignment="1" applyProtection="1">
      <alignment vertical="center" shrinkToFit="1"/>
    </xf>
    <xf numFmtId="0" fontId="33" fillId="0" borderId="4" xfId="0" applyNumberFormat="1" applyFont="1" applyFill="1" applyBorder="1" applyAlignment="1" applyProtection="1">
      <alignment horizontal="center" vertical="center"/>
      <protection locked="0"/>
    </xf>
    <xf numFmtId="0" fontId="33" fillId="0" borderId="2" xfId="0" applyNumberFormat="1" applyFont="1" applyFill="1" applyBorder="1" applyAlignment="1" applyProtection="1">
      <alignment horizontal="center" vertical="center"/>
      <protection locked="0"/>
    </xf>
    <xf numFmtId="0" fontId="33" fillId="0" borderId="47" xfId="0" applyNumberFormat="1" applyFont="1" applyFill="1" applyBorder="1" applyAlignment="1" applyProtection="1">
      <alignment horizontal="center" vertical="center"/>
      <protection locked="0"/>
    </xf>
    <xf numFmtId="0" fontId="33" fillId="0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>
      <alignment horizontal="center" vertical="center"/>
      <protection locked="0"/>
    </xf>
    <xf numFmtId="0" fontId="33" fillId="0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6" xfId="0" applyNumberFormat="1" applyFont="1" applyFill="1" applyBorder="1" applyAlignment="1" applyProtection="1">
      <alignment horizontal="center" vertical="center"/>
      <protection locked="0"/>
    </xf>
    <xf numFmtId="0" fontId="33" fillId="0" borderId="5" xfId="0" applyNumberFormat="1" applyFont="1" applyFill="1" applyBorder="1" applyAlignment="1" applyProtection="1">
      <alignment horizontal="center" vertical="center"/>
      <protection locked="0"/>
    </xf>
    <xf numFmtId="0" fontId="33" fillId="0" borderId="3" xfId="0" applyNumberFormat="1" applyFon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2" xfId="0" applyNumberFormat="1" applyFont="1" applyFill="1" applyBorder="1" applyAlignment="1" applyProtection="1">
      <alignment horizontal="center" vertical="center"/>
      <protection locked="0"/>
    </xf>
    <xf numFmtId="0" fontId="1" fillId="5" borderId="25" xfId="0" applyNumberFormat="1" applyFont="1" applyFill="1" applyBorder="1" applyAlignment="1" applyProtection="1">
      <alignment horizontal="center" vertical="center"/>
      <protection locked="0"/>
    </xf>
    <xf numFmtId="0" fontId="1" fillId="5" borderId="22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21" xfId="0" applyNumberFormat="1" applyFont="1" applyFill="1" applyBorder="1" applyAlignment="1" applyProtection="1">
      <alignment horizontal="center" vertical="center"/>
      <protection locked="0"/>
    </xf>
    <xf numFmtId="0" fontId="1" fillId="5" borderId="5" xfId="0" applyNumberFormat="1" applyFont="1" applyFill="1" applyBorder="1" applyAlignment="1" applyProtection="1">
      <alignment horizontal="center" vertical="center"/>
      <protection locked="0"/>
    </xf>
    <xf numFmtId="0" fontId="1" fillId="5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3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8" xfId="0" applyNumberFormat="1" applyFont="1" applyFill="1" applyBorder="1" applyAlignment="1" applyProtection="1">
      <alignment horizontal="center" vertical="center"/>
      <protection locked="0"/>
    </xf>
    <xf numFmtId="0" fontId="1" fillId="0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NumberFormat="1" applyFont="1" applyFill="1" applyBorder="1" applyAlignment="1" applyProtection="1">
      <alignment horizontal="center" vertical="center"/>
    </xf>
    <xf numFmtId="0" fontId="1" fillId="2" borderId="20" xfId="0" applyNumberFormat="1" applyFont="1" applyFill="1" applyBorder="1" applyAlignment="1" applyProtection="1">
      <alignment horizontal="center" vertical="center"/>
    </xf>
    <xf numFmtId="0" fontId="1" fillId="2" borderId="23" xfId="0" applyNumberFormat="1" applyFont="1" applyFill="1" applyBorder="1" applyAlignment="1" applyProtection="1">
      <alignment horizontal="center" vertical="center"/>
    </xf>
    <xf numFmtId="0" fontId="1" fillId="2" borderId="14" xfId="0" applyNumberFormat="1" applyFont="1" applyFill="1" applyBorder="1" applyAlignment="1" applyProtection="1">
      <alignment horizontal="center" vertical="center"/>
    </xf>
    <xf numFmtId="0" fontId="1" fillId="2" borderId="15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7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5" borderId="47" xfId="0" applyNumberFormat="1" applyFont="1" applyFill="1" applyBorder="1" applyAlignment="1" applyProtection="1">
      <alignment horizontal="center" vertical="center"/>
      <protection locked="0"/>
    </xf>
    <xf numFmtId="0" fontId="1" fillId="5" borderId="33" xfId="0" applyNumberFormat="1" applyFont="1" applyFill="1" applyBorder="1" applyAlignment="1" applyProtection="1">
      <alignment horizontal="center" vertical="center"/>
      <protection locked="0"/>
    </xf>
    <xf numFmtId="0" fontId="1" fillId="5" borderId="6" xfId="0" applyNumberFormat="1" applyFont="1" applyFill="1" applyBorder="1" applyAlignment="1" applyProtection="1">
      <alignment horizontal="center" vertical="center"/>
      <protection locked="0"/>
    </xf>
    <xf numFmtId="0" fontId="1" fillId="5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33" xfId="0" applyNumberFormat="1" applyFont="1" applyFill="1" applyBorder="1" applyAlignment="1" applyProtection="1">
      <alignment horizontal="center" vertical="center"/>
      <protection locked="0"/>
    </xf>
    <xf numFmtId="0" fontId="10" fillId="4" borderId="14" xfId="0" applyNumberFormat="1" applyFont="1" applyFill="1" applyBorder="1" applyAlignment="1" applyProtection="1">
      <alignment horizontal="center" vertical="center"/>
    </xf>
    <xf numFmtId="0" fontId="1" fillId="2" borderId="13" xfId="0" applyNumberFormat="1" applyFont="1" applyFill="1" applyBorder="1" applyAlignment="1" applyProtection="1">
      <alignment horizontal="center" vertical="center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/>
    </xf>
    <xf numFmtId="0" fontId="1" fillId="2" borderId="11" xfId="0" applyNumberFormat="1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  <protection locked="0"/>
    </xf>
    <xf numFmtId="0" fontId="32" fillId="0" borderId="14" xfId="0" applyNumberFormat="1" applyFont="1" applyFill="1" applyBorder="1" applyAlignment="1" applyProtection="1">
      <alignment horizontal="center" vertical="center"/>
      <protection locked="0"/>
    </xf>
    <xf numFmtId="0" fontId="10" fillId="3" borderId="14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39" xfId="0" applyNumberFormat="1" applyFont="1" applyFill="1" applyBorder="1" applyAlignment="1" applyProtection="1">
      <alignment horizontal="center" vertical="center"/>
      <protection locked="0"/>
    </xf>
    <xf numFmtId="0" fontId="1" fillId="0" borderId="40" xfId="0" applyNumberFormat="1" applyFont="1" applyFill="1" applyBorder="1" applyAlignment="1" applyProtection="1">
      <alignment horizontal="center" vertical="center"/>
      <protection locked="0"/>
    </xf>
    <xf numFmtId="0" fontId="1" fillId="5" borderId="39" xfId="0" applyNumberFormat="1" applyFont="1" applyFill="1" applyBorder="1" applyAlignment="1" applyProtection="1">
      <alignment horizontal="center" vertical="center"/>
      <protection locked="0"/>
    </xf>
    <xf numFmtId="0" fontId="1" fillId="5" borderId="20" xfId="0" applyNumberFormat="1" applyFont="1" applyFill="1" applyBorder="1" applyAlignment="1" applyProtection="1">
      <alignment horizontal="center" vertical="center"/>
      <protection locked="0"/>
    </xf>
    <xf numFmtId="0" fontId="1" fillId="5" borderId="40" xfId="0" applyNumberFormat="1" applyFont="1" applyFill="1" applyBorder="1" applyAlignment="1" applyProtection="1">
      <alignment horizontal="center" vertical="center"/>
      <protection locked="0"/>
    </xf>
    <xf numFmtId="0" fontId="1" fillId="0" borderId="28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51" xfId="0" applyNumberFormat="1" applyFont="1" applyFill="1" applyBorder="1" applyAlignment="1" applyProtection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</xf>
    <xf numFmtId="0" fontId="1" fillId="2" borderId="52" xfId="0" applyNumberFormat="1" applyFont="1" applyFill="1" applyBorder="1" applyAlignment="1" applyProtection="1">
      <alignment horizontal="center" vertical="center"/>
    </xf>
    <xf numFmtId="0" fontId="1" fillId="2" borderId="7" xfId="0" applyNumberFormat="1" applyFont="1" applyFill="1" applyBorder="1" applyAlignment="1" applyProtection="1">
      <alignment horizontal="center" vertical="center"/>
    </xf>
    <xf numFmtId="0" fontId="0" fillId="2" borderId="7" xfId="0" applyNumberFormat="1" applyFont="1" applyFill="1" applyBorder="1" applyAlignment="1" applyProtection="1">
      <alignment horizontal="center" vertical="center"/>
    </xf>
    <xf numFmtId="0" fontId="1" fillId="2" borderId="8" xfId="0" applyNumberFormat="1" applyFont="1" applyFill="1" applyBorder="1" applyAlignment="1" applyProtection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</xf>
    <xf numFmtId="0" fontId="13" fillId="2" borderId="7" xfId="0" applyNumberFormat="1" applyFont="1" applyFill="1" applyBorder="1" applyAlignment="1" applyProtection="1">
      <alignment horizontal="center" vertical="center"/>
    </xf>
    <xf numFmtId="0" fontId="13" fillId="2" borderId="8" xfId="0" applyNumberFormat="1" applyFont="1" applyFill="1" applyBorder="1" applyAlignment="1" applyProtection="1">
      <alignment horizontal="center" vertical="center"/>
    </xf>
    <xf numFmtId="0" fontId="13" fillId="2" borderId="9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49" fontId="0" fillId="0" borderId="60" xfId="0" applyNumberFormat="1" applyFont="1" applyFill="1" applyBorder="1" applyAlignment="1" applyProtection="1">
      <alignment horizontal="left" vertical="top" wrapText="1"/>
      <protection locked="0"/>
    </xf>
    <xf numFmtId="49" fontId="1" fillId="0" borderId="61" xfId="0" applyNumberFormat="1" applyFont="1" applyFill="1" applyBorder="1" applyAlignment="1" applyProtection="1">
      <alignment horizontal="left" vertical="top" wrapText="1"/>
      <protection locked="0"/>
    </xf>
    <xf numFmtId="49" fontId="1" fillId="0" borderId="62" xfId="0" applyNumberFormat="1" applyFont="1" applyFill="1" applyBorder="1" applyAlignment="1" applyProtection="1">
      <alignment horizontal="left" vertical="top" wrapText="1"/>
      <protection locked="0"/>
    </xf>
    <xf numFmtId="0" fontId="17" fillId="4" borderId="10" xfId="0" applyNumberFormat="1" applyFont="1" applyFill="1" applyBorder="1" applyAlignment="1" applyProtection="1">
      <alignment horizontal="center" vertical="center"/>
    </xf>
    <xf numFmtId="0" fontId="17" fillId="4" borderId="11" xfId="0" applyNumberFormat="1" applyFont="1" applyFill="1" applyBorder="1" applyAlignment="1" applyProtection="1">
      <alignment horizontal="center" vertical="center"/>
    </xf>
    <xf numFmtId="0" fontId="17" fillId="4" borderId="12" xfId="0" applyNumberFormat="1" applyFont="1" applyFill="1" applyBorder="1" applyAlignment="1" applyProtection="1">
      <alignment horizontal="center" vertical="center"/>
    </xf>
    <xf numFmtId="0" fontId="0" fillId="2" borderId="73" xfId="0" applyNumberFormat="1" applyFont="1" applyFill="1" applyBorder="1" applyAlignment="1" applyProtection="1">
      <alignment horizontal="center" vertical="center" wrapText="1"/>
    </xf>
    <xf numFmtId="0" fontId="1" fillId="2" borderId="19" xfId="0" applyNumberFormat="1" applyFont="1" applyFill="1" applyBorder="1" applyAlignment="1" applyProtection="1">
      <alignment horizontal="center" vertical="center" wrapText="1"/>
    </xf>
    <xf numFmtId="0" fontId="1" fillId="5" borderId="48" xfId="0" applyNumberFormat="1" applyFont="1" applyFill="1" applyBorder="1" applyAlignment="1" applyProtection="1">
      <alignment horizontal="center" vertical="center"/>
      <protection locked="0"/>
    </xf>
    <xf numFmtId="0" fontId="1" fillId="5" borderId="49" xfId="0" applyNumberFormat="1" applyFont="1" applyFill="1" applyBorder="1" applyAlignment="1" applyProtection="1">
      <alignment horizontal="center" vertical="center"/>
      <protection locked="0"/>
    </xf>
    <xf numFmtId="0" fontId="1" fillId="5" borderId="50" xfId="0" applyNumberFormat="1" applyFont="1" applyFill="1" applyBorder="1" applyAlignment="1" applyProtection="1">
      <alignment horizontal="center" vertical="center"/>
      <protection locked="0"/>
    </xf>
    <xf numFmtId="0" fontId="1" fillId="5" borderId="41" xfId="0" applyNumberFormat="1" applyFont="1" applyFill="1" applyBorder="1" applyAlignment="1" applyProtection="1">
      <alignment horizontal="center" vertical="center"/>
      <protection locked="0"/>
    </xf>
    <xf numFmtId="0" fontId="1" fillId="5" borderId="42" xfId="0" applyNumberFormat="1" applyFont="1" applyFill="1" applyBorder="1" applyAlignment="1" applyProtection="1">
      <alignment horizontal="center" vertical="center"/>
      <protection locked="0"/>
    </xf>
    <xf numFmtId="0" fontId="1" fillId="5" borderId="43" xfId="0" applyNumberFormat="1" applyFont="1" applyFill="1" applyBorder="1" applyAlignment="1" applyProtection="1">
      <alignment horizontal="center" vertical="center"/>
      <protection locked="0"/>
    </xf>
    <xf numFmtId="0" fontId="1" fillId="5" borderId="44" xfId="0" applyNumberFormat="1" applyFont="1" applyFill="1" applyBorder="1" applyAlignment="1" applyProtection="1">
      <alignment horizontal="center" vertical="center"/>
      <protection locked="0"/>
    </xf>
    <xf numFmtId="0" fontId="1" fillId="5" borderId="45" xfId="0" applyNumberFormat="1" applyFont="1" applyFill="1" applyBorder="1" applyAlignment="1" applyProtection="1">
      <alignment horizontal="center" vertical="center"/>
      <protection locked="0"/>
    </xf>
    <xf numFmtId="0" fontId="1" fillId="5" borderId="46" xfId="0" applyNumberFormat="1" applyFont="1" applyFill="1" applyBorder="1" applyAlignment="1" applyProtection="1">
      <alignment horizontal="center" vertical="center"/>
      <protection locked="0"/>
    </xf>
    <xf numFmtId="0" fontId="31" fillId="0" borderId="41" xfId="0" applyNumberFormat="1" applyFont="1" applyFill="1" applyBorder="1" applyAlignment="1" applyProtection="1">
      <alignment horizontal="center" vertical="center"/>
      <protection locked="0"/>
    </xf>
    <xf numFmtId="0" fontId="33" fillId="0" borderId="42" xfId="0" applyNumberFormat="1" applyFont="1" applyFill="1" applyBorder="1" applyAlignment="1" applyProtection="1">
      <alignment horizontal="center" vertical="center"/>
      <protection locked="0"/>
    </xf>
    <xf numFmtId="0" fontId="31" fillId="0" borderId="42" xfId="0" applyNumberFormat="1" applyFont="1" applyFill="1" applyBorder="1" applyAlignment="1" applyProtection="1">
      <alignment horizontal="center" vertical="center"/>
      <protection locked="0"/>
    </xf>
    <xf numFmtId="0" fontId="33" fillId="0" borderId="43" xfId="0" applyNumberFormat="1" applyFont="1" applyFill="1" applyBorder="1" applyAlignment="1" applyProtection="1">
      <alignment horizontal="center" vertical="center"/>
      <protection locked="0"/>
    </xf>
    <xf numFmtId="0" fontId="0" fillId="0" borderId="48" xfId="0" applyNumberFormat="1" applyFont="1" applyFill="1" applyBorder="1" applyAlignment="1" applyProtection="1">
      <alignment horizontal="center" vertical="center"/>
      <protection locked="0"/>
    </xf>
    <xf numFmtId="0" fontId="33" fillId="0" borderId="49" xfId="0" applyNumberFormat="1" applyFont="1" applyFill="1" applyBorder="1" applyAlignment="1" applyProtection="1">
      <alignment horizontal="center" vertical="center"/>
      <protection locked="0"/>
    </xf>
    <xf numFmtId="0" fontId="0" fillId="0" borderId="49" xfId="0" applyNumberFormat="1" applyFont="1" applyFill="1" applyBorder="1" applyAlignment="1" applyProtection="1">
      <alignment horizontal="center" vertical="center"/>
      <protection locked="0"/>
    </xf>
    <xf numFmtId="0" fontId="33" fillId="0" borderId="50" xfId="0" applyNumberFormat="1" applyFont="1" applyFill="1" applyBorder="1" applyAlignment="1" applyProtection="1">
      <alignment horizontal="center" vertical="center"/>
      <protection locked="0"/>
    </xf>
    <xf numFmtId="0" fontId="1" fillId="0" borderId="42" xfId="0" applyNumberFormat="1" applyFont="1" applyFill="1" applyBorder="1" applyAlignment="1" applyProtection="1">
      <alignment horizontal="center" vertical="center"/>
      <protection locked="0"/>
    </xf>
    <xf numFmtId="0" fontId="1" fillId="0" borderId="43" xfId="0" applyNumberFormat="1" applyFont="1" applyFill="1" applyBorder="1" applyAlignment="1" applyProtection="1">
      <alignment horizontal="center" vertical="center"/>
      <protection locked="0"/>
    </xf>
    <xf numFmtId="0" fontId="1" fillId="0" borderId="49" xfId="0" applyNumberFormat="1" applyFont="1" applyFill="1" applyBorder="1" applyAlignment="1" applyProtection="1">
      <alignment horizontal="center" vertical="center"/>
      <protection locked="0"/>
    </xf>
    <xf numFmtId="0" fontId="1" fillId="0" borderId="50" xfId="0" applyNumberFormat="1" applyFont="1" applyFill="1" applyBorder="1" applyAlignment="1" applyProtection="1">
      <alignment horizontal="center" vertical="center"/>
      <protection locked="0"/>
    </xf>
    <xf numFmtId="0" fontId="0" fillId="2" borderId="34" xfId="0" applyNumberFormat="1" applyFont="1" applyFill="1" applyBorder="1" applyAlignment="1" applyProtection="1">
      <alignment horizontal="center" vertical="center"/>
    </xf>
    <xf numFmtId="0" fontId="0" fillId="2" borderId="35" xfId="0" applyNumberFormat="1" applyFont="1" applyFill="1" applyBorder="1" applyAlignment="1" applyProtection="1">
      <alignment horizontal="center" vertical="center"/>
    </xf>
    <xf numFmtId="0" fontId="0" fillId="2" borderId="36" xfId="0" applyNumberFormat="1" applyFont="1" applyFill="1" applyBorder="1" applyAlignment="1" applyProtection="1">
      <alignment horizontal="center" vertical="center"/>
    </xf>
    <xf numFmtId="0" fontId="0" fillId="2" borderId="63" xfId="0" applyNumberFormat="1" applyFont="1" applyFill="1" applyBorder="1" applyAlignment="1" applyProtection="1">
      <alignment horizontal="center" vertical="center"/>
    </xf>
    <xf numFmtId="0" fontId="1" fillId="2" borderId="64" xfId="0" applyNumberFormat="1" applyFont="1" applyFill="1" applyBorder="1" applyAlignment="1" applyProtection="1">
      <alignment horizontal="center" vertical="center"/>
    </xf>
    <xf numFmtId="0" fontId="0" fillId="2" borderId="64" xfId="0" applyNumberFormat="1" applyFont="1" applyFill="1" applyBorder="1" applyAlignment="1" applyProtection="1">
      <alignment horizontal="center" vertical="center"/>
    </xf>
    <xf numFmtId="0" fontId="1" fillId="2" borderId="65" xfId="0" applyNumberFormat="1" applyFont="1" applyFill="1" applyBorder="1" applyAlignment="1" applyProtection="1">
      <alignment horizontal="center" vertical="center"/>
    </xf>
    <xf numFmtId="0" fontId="0" fillId="2" borderId="48" xfId="0" applyNumberFormat="1" applyFont="1" applyFill="1" applyBorder="1" applyAlignment="1" applyProtection="1">
      <alignment horizontal="center" vertical="center"/>
    </xf>
    <xf numFmtId="0" fontId="1" fillId="2" borderId="49" xfId="0" applyNumberFormat="1" applyFont="1" applyFill="1" applyBorder="1" applyAlignment="1" applyProtection="1">
      <alignment horizontal="center" vertical="center"/>
    </xf>
    <xf numFmtId="0" fontId="0" fillId="2" borderId="49" xfId="0" applyNumberFormat="1" applyFont="1" applyFill="1" applyBorder="1" applyAlignment="1" applyProtection="1">
      <alignment horizontal="center" vertical="center"/>
    </xf>
    <xf numFmtId="0" fontId="1" fillId="2" borderId="50" xfId="0" applyNumberFormat="1" applyFont="1" applyFill="1" applyBorder="1" applyAlignment="1" applyProtection="1">
      <alignment horizontal="center" vertical="center"/>
    </xf>
    <xf numFmtId="177" fontId="1" fillId="0" borderId="37" xfId="0" applyNumberFormat="1" applyFont="1" applyFill="1" applyBorder="1" applyAlignment="1" applyProtection="1">
      <alignment horizontal="center" vertical="center"/>
      <protection locked="0"/>
    </xf>
    <xf numFmtId="177" fontId="1" fillId="0" borderId="1" xfId="0" applyNumberFormat="1" applyFont="1" applyFill="1" applyBorder="1" applyAlignment="1" applyProtection="1">
      <alignment horizontal="center" vertical="center"/>
      <protection locked="0"/>
    </xf>
    <xf numFmtId="177" fontId="1" fillId="0" borderId="5" xfId="0" applyNumberFormat="1" applyFont="1" applyFill="1" applyBorder="1" applyAlignment="1" applyProtection="1">
      <alignment horizontal="center" vertical="center"/>
      <protection locked="0"/>
    </xf>
    <xf numFmtId="177" fontId="1" fillId="0" borderId="38" xfId="0" applyNumberFormat="1" applyFont="1" applyFill="1" applyBorder="1" applyAlignment="1" applyProtection="1">
      <alignment horizontal="center" vertical="center"/>
      <protection locked="0"/>
    </xf>
    <xf numFmtId="177" fontId="1" fillId="0" borderId="21" xfId="0" applyNumberFormat="1" applyFont="1" applyFill="1" applyBorder="1" applyAlignment="1" applyProtection="1">
      <alignment horizontal="center" vertical="center"/>
      <protection locked="0"/>
    </xf>
    <xf numFmtId="177" fontId="1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47" xfId="0" applyNumberFormat="1" applyFont="1" applyFill="1" applyBorder="1" applyAlignment="1" applyProtection="1">
      <alignment horizontal="center" vertical="center"/>
      <protection locked="0"/>
    </xf>
    <xf numFmtId="0" fontId="18" fillId="0" borderId="6" xfId="0" applyNumberFormat="1" applyFont="1" applyFill="1" applyBorder="1" applyAlignment="1" applyProtection="1">
      <alignment horizontal="center" vertical="center"/>
      <protection locked="0"/>
    </xf>
    <xf numFmtId="0" fontId="18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47" xfId="0" applyNumberFormat="1" applyFont="1" applyFill="1" applyBorder="1" applyAlignment="1" applyProtection="1">
      <alignment horizontal="center" vertical="center"/>
      <protection locked="0"/>
    </xf>
    <xf numFmtId="49" fontId="13" fillId="0" borderId="6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0" fontId="18" fillId="3" borderId="17" xfId="0" applyNumberFormat="1" applyFont="1" applyFill="1" applyBorder="1" applyAlignment="1" applyProtection="1">
      <alignment horizontal="center" vertical="center"/>
    </xf>
    <xf numFmtId="0" fontId="18" fillId="3" borderId="0" xfId="0" applyNumberFormat="1" applyFont="1" applyFill="1" applyBorder="1" applyAlignment="1" applyProtection="1">
      <alignment horizontal="center" vertical="center"/>
    </xf>
    <xf numFmtId="0" fontId="18" fillId="3" borderId="59" xfId="0" applyNumberFormat="1" applyFont="1" applyFill="1" applyBorder="1" applyAlignment="1" applyProtection="1">
      <alignment horizontal="center" vertical="center"/>
    </xf>
    <xf numFmtId="49" fontId="13" fillId="3" borderId="47" xfId="0" applyNumberFormat="1" applyFont="1" applyFill="1" applyBorder="1" applyAlignment="1" applyProtection="1">
      <alignment horizontal="center" vertical="center"/>
      <protection locked="0"/>
    </xf>
    <xf numFmtId="49" fontId="13" fillId="3" borderId="6" xfId="0" applyNumberFormat="1" applyFont="1" applyFill="1" applyBorder="1" applyAlignment="1" applyProtection="1">
      <alignment horizontal="center" vertical="center"/>
      <protection locked="0"/>
    </xf>
    <xf numFmtId="49" fontId="13" fillId="3" borderId="33" xfId="0" applyNumberFormat="1" applyFont="1" applyFill="1" applyBorder="1" applyAlignment="1" applyProtection="1">
      <alignment horizontal="center" vertical="center"/>
      <protection locked="0"/>
    </xf>
    <xf numFmtId="0" fontId="13" fillId="0" borderId="4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right" vertical="center"/>
      <protection locked="0"/>
    </xf>
    <xf numFmtId="49" fontId="13" fillId="0" borderId="1" xfId="0" applyNumberFormat="1" applyFont="1" applyFill="1" applyBorder="1" applyAlignment="1" applyProtection="1">
      <alignment horizontal="left" vertical="center"/>
      <protection locked="0"/>
    </xf>
    <xf numFmtId="49" fontId="13" fillId="0" borderId="2" xfId="0" applyNumberFormat="1" applyFont="1" applyFill="1" applyBorder="1" applyAlignment="1" applyProtection="1">
      <alignment horizontal="left" vertical="center"/>
      <protection locked="0"/>
    </xf>
    <xf numFmtId="0" fontId="13" fillId="3" borderId="1" xfId="0" applyNumberFormat="1" applyFont="1" applyFill="1" applyBorder="1" applyAlignment="1" applyProtection="1">
      <alignment horizontal="center" vertical="center"/>
    </xf>
    <xf numFmtId="0" fontId="13" fillId="3" borderId="2" xfId="0" applyNumberFormat="1" applyFont="1" applyFill="1" applyBorder="1" applyAlignment="1" applyProtection="1">
      <alignment horizontal="center" vertical="center"/>
    </xf>
    <xf numFmtId="49" fontId="1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53" xfId="0" applyNumberFormat="1" applyFont="1" applyFill="1" applyBorder="1" applyAlignment="1" applyProtection="1">
      <alignment horizontal="center" vertical="center"/>
    </xf>
    <xf numFmtId="0" fontId="0" fillId="2" borderId="55" xfId="0" applyNumberFormat="1" applyFont="1" applyFill="1" applyBorder="1" applyAlignment="1" applyProtection="1">
      <alignment horizontal="center" vertical="center"/>
    </xf>
    <xf numFmtId="0" fontId="0" fillId="2" borderId="39" xfId="0" applyNumberFormat="1" applyFont="1" applyFill="1" applyBorder="1" applyAlignment="1" applyProtection="1">
      <alignment horizontal="center" vertical="center"/>
    </xf>
    <xf numFmtId="0" fontId="0" fillId="2" borderId="68" xfId="0" applyNumberFormat="1" applyFont="1" applyFill="1" applyBorder="1" applyAlignment="1" applyProtection="1">
      <alignment horizontal="center" vertical="center" shrinkToFit="1"/>
    </xf>
    <xf numFmtId="0" fontId="1" fillId="2" borderId="69" xfId="0" applyNumberFormat="1" applyFont="1" applyFill="1" applyBorder="1" applyAlignment="1" applyProtection="1">
      <alignment horizontal="center" vertical="center" shrinkToFit="1"/>
    </xf>
    <xf numFmtId="0" fontId="10" fillId="4" borderId="47" xfId="0" applyNumberFormat="1" applyFont="1" applyFill="1" applyBorder="1" applyAlignment="1" applyProtection="1">
      <alignment horizontal="center" vertical="center"/>
      <protection locked="0"/>
    </xf>
    <xf numFmtId="0" fontId="10" fillId="4" borderId="6" xfId="0" applyNumberFormat="1" applyFont="1" applyFill="1" applyBorder="1" applyAlignment="1" applyProtection="1">
      <alignment horizontal="center" vertical="center"/>
      <protection locked="0"/>
    </xf>
    <xf numFmtId="0" fontId="10" fillId="4" borderId="33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4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6" xfId="0" applyNumberFormat="1" applyFont="1" applyFill="1" applyBorder="1" applyAlignment="1" applyProtection="1">
      <alignment horizontal="center" vertical="center" wrapText="1" shrinkToFit="1"/>
    </xf>
    <xf numFmtId="0" fontId="5" fillId="0" borderId="57" xfId="0" applyNumberFormat="1" applyFont="1" applyFill="1" applyBorder="1" applyAlignment="1" applyProtection="1">
      <alignment horizontal="center" vertical="center" shrinkToFit="1"/>
    </xf>
    <xf numFmtId="0" fontId="4" fillId="0" borderId="57" xfId="0" applyNumberFormat="1" applyFont="1" applyFill="1" applyBorder="1" applyAlignment="1" applyProtection="1">
      <alignment horizontal="center" vertical="center" wrapText="1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2" fillId="2" borderId="14" xfId="0" applyNumberFormat="1" applyFont="1" applyFill="1" applyBorder="1" applyAlignment="1" applyProtection="1">
      <alignment horizontal="center" vertical="center"/>
    </xf>
    <xf numFmtId="0" fontId="0" fillId="2" borderId="32" xfId="0" applyNumberFormat="1" applyFont="1" applyFill="1" applyBorder="1" applyAlignment="1" applyProtection="1">
      <alignment horizontal="center" vertical="center"/>
    </xf>
    <xf numFmtId="0" fontId="1" fillId="2" borderId="33" xfId="0" applyNumberFormat="1" applyFont="1" applyFill="1" applyBorder="1" applyAlignment="1" applyProtection="1">
      <alignment horizontal="center" vertical="center"/>
    </xf>
    <xf numFmtId="0" fontId="22" fillId="0" borderId="47" xfId="0" applyNumberFormat="1" applyFont="1" applyFill="1" applyBorder="1" applyAlignment="1" applyProtection="1">
      <alignment horizontal="center" vertical="center"/>
      <protection locked="0"/>
    </xf>
    <xf numFmtId="0" fontId="10" fillId="0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33" xfId="0" applyNumberFormat="1" applyFont="1" applyFill="1" applyBorder="1" applyAlignment="1" applyProtection="1">
      <alignment horizontal="center" vertical="center"/>
      <protection locked="0"/>
    </xf>
    <xf numFmtId="0" fontId="1" fillId="6" borderId="47" xfId="0" applyNumberFormat="1" applyFont="1" applyFill="1" applyBorder="1" applyAlignment="1" applyProtection="1">
      <alignment horizontal="center" vertical="center"/>
      <protection locked="0"/>
    </xf>
    <xf numFmtId="0" fontId="1" fillId="6" borderId="6" xfId="0" applyNumberFormat="1" applyFont="1" applyFill="1" applyBorder="1" applyAlignment="1" applyProtection="1">
      <alignment horizontal="center" vertical="center"/>
      <protection locked="0"/>
    </xf>
    <xf numFmtId="0" fontId="1" fillId="6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53" xfId="0" applyNumberFormat="1" applyFont="1" applyFill="1" applyBorder="1" applyAlignment="1" applyProtection="1">
      <alignment horizontal="center" vertical="center"/>
      <protection locked="0"/>
    </xf>
    <xf numFmtId="0" fontId="0" fillId="0" borderId="55" xfId="0" applyNumberFormat="1" applyFont="1" applyFill="1" applyBorder="1" applyAlignment="1" applyProtection="1">
      <alignment horizontal="center" vertical="center"/>
      <protection locked="0"/>
    </xf>
    <xf numFmtId="0" fontId="0" fillId="6" borderId="14" xfId="0" applyNumberFormat="1" applyFont="1" applyFill="1" applyBorder="1" applyAlignment="1" applyProtection="1">
      <alignment horizontal="center" vertical="center"/>
      <protection locked="0"/>
    </xf>
    <xf numFmtId="0" fontId="0" fillId="6" borderId="53" xfId="0" applyNumberFormat="1" applyFont="1" applyFill="1" applyBorder="1" applyAlignment="1" applyProtection="1">
      <alignment horizontal="center" vertical="center"/>
      <protection locked="0"/>
    </xf>
    <xf numFmtId="0" fontId="0" fillId="2" borderId="66" xfId="0" applyNumberFormat="1" applyFont="1" applyFill="1" applyBorder="1" applyAlignment="1" applyProtection="1">
      <alignment horizontal="center" vertical="center" shrinkToFit="1"/>
    </xf>
    <xf numFmtId="0" fontId="1" fillId="2" borderId="67" xfId="0" applyNumberFormat="1" applyFont="1" applyFill="1" applyBorder="1" applyAlignment="1" applyProtection="1">
      <alignment horizontal="center" vertical="center" shrinkToFit="1"/>
    </xf>
    <xf numFmtId="0" fontId="10" fillId="0" borderId="70" xfId="0" applyNumberFormat="1" applyFont="1" applyFill="1" applyBorder="1" applyAlignment="1" applyProtection="1">
      <alignment horizontal="center" vertical="center"/>
      <protection locked="0"/>
    </xf>
    <xf numFmtId="0" fontId="10" fillId="0" borderId="71" xfId="0" applyNumberFormat="1" applyFont="1" applyFill="1" applyBorder="1" applyAlignment="1" applyProtection="1">
      <alignment horizontal="center" vertical="center"/>
      <protection locked="0"/>
    </xf>
    <xf numFmtId="0" fontId="10" fillId="0" borderId="67" xfId="0" applyNumberFormat="1" applyFont="1" applyFill="1" applyBorder="1" applyAlignment="1" applyProtection="1">
      <alignment horizontal="center" vertical="center"/>
      <protection locked="0"/>
    </xf>
    <xf numFmtId="0" fontId="0" fillId="2" borderId="53" xfId="0" applyNumberFormat="1" applyFont="1" applyFill="1" applyBorder="1" applyAlignment="1" applyProtection="1">
      <alignment horizontal="center" vertical="center" shrinkToFit="1"/>
    </xf>
    <xf numFmtId="0" fontId="1" fillId="2" borderId="55" xfId="0" applyNumberFormat="1" applyFont="1" applyFill="1" applyBorder="1" applyAlignment="1" applyProtection="1">
      <alignment horizontal="center" vertical="center" shrinkToFit="1"/>
    </xf>
    <xf numFmtId="0" fontId="1" fillId="2" borderId="72" xfId="0" applyNumberFormat="1" applyFont="1" applyFill="1" applyBorder="1" applyAlignment="1" applyProtection="1">
      <alignment horizontal="center" vertical="center" shrinkToFit="1"/>
    </xf>
    <xf numFmtId="0" fontId="0" fillId="2" borderId="14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1" fillId="2" borderId="29" xfId="0" applyNumberFormat="1" applyFont="1" applyFill="1" applyBorder="1" applyAlignment="1" applyProtection="1">
      <alignment horizontal="center" vertical="center" wrapText="1"/>
    </xf>
    <xf numFmtId="0" fontId="1" fillId="2" borderId="30" xfId="0" applyNumberFormat="1" applyFont="1" applyFill="1" applyBorder="1" applyAlignment="1" applyProtection="1">
      <alignment horizontal="center" vertical="center" wrapText="1"/>
    </xf>
    <xf numFmtId="0" fontId="30" fillId="0" borderId="83" xfId="0" applyNumberFormat="1" applyFont="1" applyFill="1" applyBorder="1" applyAlignment="1" applyProtection="1">
      <alignment horizontal="center" vertical="center"/>
      <protection locked="0"/>
    </xf>
    <xf numFmtId="0" fontId="10" fillId="0" borderId="31" xfId="0" applyNumberFormat="1" applyFont="1" applyFill="1" applyBorder="1" applyAlignment="1" applyProtection="1">
      <alignment horizontal="center" vertical="center"/>
      <protection locked="0"/>
    </xf>
    <xf numFmtId="0" fontId="10" fillId="0" borderId="30" xfId="0" applyNumberFormat="1" applyFont="1" applyFill="1" applyBorder="1" applyAlignment="1" applyProtection="1">
      <alignment horizontal="center" vertical="center"/>
      <protection locked="0"/>
    </xf>
    <xf numFmtId="0" fontId="0" fillId="2" borderId="54" xfId="0" applyNumberFormat="1" applyFont="1" applyFill="1" applyBorder="1" applyAlignment="1" applyProtection="1">
      <alignment horizontal="center" vertical="center"/>
    </xf>
    <xf numFmtId="0" fontId="1" fillId="2" borderId="35" xfId="0" applyNumberFormat="1" applyFont="1" applyFill="1" applyBorder="1" applyAlignment="1" applyProtection="1">
      <alignment horizontal="center" vertical="center"/>
    </xf>
    <xf numFmtId="0" fontId="1" fillId="2" borderId="74" xfId="0" applyNumberFormat="1" applyFont="1" applyFill="1" applyBorder="1" applyAlignment="1" applyProtection="1">
      <alignment horizontal="center" vertical="center"/>
    </xf>
    <xf numFmtId="0" fontId="0" fillId="2" borderId="8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47" xfId="0" applyNumberFormat="1" applyFont="1" applyFill="1" applyBorder="1" applyAlignment="1" applyProtection="1">
      <alignment horizontal="center" vertical="center"/>
    </xf>
    <xf numFmtId="0" fontId="10" fillId="0" borderId="6" xfId="0" applyNumberFormat="1" applyFont="1" applyFill="1" applyBorder="1" applyAlignment="1" applyProtection="1">
      <alignment horizontal="center" vertical="center"/>
    </xf>
    <xf numFmtId="0" fontId="10" fillId="0" borderId="17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</xf>
    <xf numFmtId="0" fontId="10" fillId="0" borderId="14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47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right" vertical="center" shrinkToFit="1"/>
    </xf>
    <xf numFmtId="0" fontId="5" fillId="0" borderId="33" xfId="0" applyNumberFormat="1" applyFont="1" applyFill="1" applyBorder="1" applyAlignment="1" applyProtection="1">
      <alignment horizontal="right" vertical="center" shrinkToFi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2" fillId="0" borderId="2" xfId="0" applyNumberFormat="1" applyFont="1" applyFill="1" applyBorder="1" applyAlignment="1" applyProtection="1">
      <alignment horizontal="center" vertical="center"/>
    </xf>
    <xf numFmtId="0" fontId="10" fillId="0" borderId="33" xfId="0" applyNumberFormat="1" applyFont="1" applyFill="1" applyBorder="1" applyAlignment="1" applyProtection="1">
      <alignment horizontal="center" vertical="center"/>
    </xf>
    <xf numFmtId="0" fontId="23" fillId="0" borderId="4" xfId="0" applyNumberFormat="1" applyFont="1" applyFill="1" applyBorder="1" applyAlignment="1" applyProtection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/>
    </xf>
    <xf numFmtId="0" fontId="23" fillId="0" borderId="2" xfId="0" applyNumberFormat="1" applyFont="1" applyFill="1" applyBorder="1" applyAlignment="1" applyProtection="1">
      <alignment horizontal="center" vertical="center"/>
    </xf>
    <xf numFmtId="0" fontId="23" fillId="0" borderId="47" xfId="0" applyNumberFormat="1" applyFont="1" applyFill="1" applyBorder="1" applyAlignment="1" applyProtection="1">
      <alignment horizontal="center" vertical="center"/>
    </xf>
    <xf numFmtId="0" fontId="23" fillId="0" borderId="6" xfId="0" applyNumberFormat="1" applyFont="1" applyFill="1" applyBorder="1" applyAlignment="1" applyProtection="1">
      <alignment horizontal="center" vertical="center"/>
    </xf>
    <xf numFmtId="0" fontId="23" fillId="0" borderId="33" xfId="0" applyNumberFormat="1" applyFont="1" applyFill="1" applyBorder="1" applyAlignment="1" applyProtection="1">
      <alignment horizontal="center" vertical="center"/>
    </xf>
    <xf numFmtId="0" fontId="23" fillId="0" borderId="5" xfId="0" applyNumberFormat="1" applyFont="1" applyFill="1" applyBorder="1" applyAlignment="1" applyProtection="1">
      <alignment horizontal="center" vertical="center"/>
    </xf>
    <xf numFmtId="0" fontId="23" fillId="0" borderId="3" xfId="0" applyNumberFormat="1" applyFont="1" applyFill="1" applyBorder="1" applyAlignment="1" applyProtection="1">
      <alignment horizontal="center" vertical="center"/>
    </xf>
    <xf numFmtId="0" fontId="24" fillId="0" borderId="37" xfId="0" applyNumberFormat="1" applyFont="1" applyFill="1" applyBorder="1" applyAlignment="1" applyProtection="1">
      <alignment horizontal="center" vertical="center"/>
    </xf>
    <xf numFmtId="0" fontId="24" fillId="0" borderId="1" xfId="0" applyNumberFormat="1" applyFont="1" applyFill="1" applyBorder="1" applyAlignment="1" applyProtection="1">
      <alignment horizontal="center" vertical="center"/>
    </xf>
    <xf numFmtId="0" fontId="24" fillId="0" borderId="2" xfId="0" applyNumberFormat="1" applyFont="1" applyFill="1" applyBorder="1" applyAlignment="1" applyProtection="1">
      <alignment horizontal="center" vertical="center"/>
    </xf>
    <xf numFmtId="0" fontId="24" fillId="0" borderId="38" xfId="0" applyNumberFormat="1" applyFont="1" applyFill="1" applyBorder="1" applyAlignment="1" applyProtection="1">
      <alignment horizontal="center" vertical="center"/>
    </xf>
    <xf numFmtId="0" fontId="24" fillId="0" borderId="21" xfId="0" applyNumberFormat="1" applyFont="1" applyFill="1" applyBorder="1" applyAlignment="1" applyProtection="1">
      <alignment horizontal="center" vertical="center"/>
    </xf>
    <xf numFmtId="0" fontId="24" fillId="0" borderId="22" xfId="0" applyNumberFormat="1" applyFont="1" applyFill="1" applyBorder="1" applyAlignment="1" applyProtection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5" xfId="0" applyNumberFormat="1" applyFont="1" applyFill="1" applyBorder="1" applyAlignment="1" applyProtection="1">
      <alignment horizontal="center" vertical="center" wrapText="1"/>
    </xf>
    <xf numFmtId="0" fontId="11" fillId="0" borderId="21" xfId="0" applyNumberFormat="1" applyFont="1" applyFill="1" applyBorder="1" applyAlignment="1" applyProtection="1">
      <alignment horizontal="center" vertical="center" wrapText="1"/>
    </xf>
    <xf numFmtId="0" fontId="11" fillId="0" borderId="22" xfId="0" applyNumberFormat="1" applyFont="1" applyFill="1" applyBorder="1" applyAlignment="1" applyProtection="1">
      <alignment horizontal="center" vertical="center" wrapText="1"/>
    </xf>
    <xf numFmtId="0" fontId="23" fillId="0" borderId="25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14" fillId="0" borderId="25" xfId="0" applyNumberFormat="1" applyFont="1" applyFill="1" applyBorder="1" applyAlignment="1" applyProtection="1">
      <alignment horizontal="center" vertical="center"/>
    </xf>
    <xf numFmtId="0" fontId="14" fillId="0" borderId="21" xfId="0" applyNumberFormat="1" applyFont="1" applyFill="1" applyBorder="1" applyAlignment="1" applyProtection="1">
      <alignment horizontal="center" vertical="center"/>
    </xf>
    <xf numFmtId="0" fontId="14" fillId="0" borderId="22" xfId="0" applyNumberFormat="1" applyFont="1" applyFill="1" applyBorder="1" applyAlignment="1" applyProtection="1">
      <alignment horizontal="center" vertical="center"/>
    </xf>
    <xf numFmtId="0" fontId="23" fillId="0" borderId="26" xfId="0" applyNumberFormat="1" applyFont="1" applyFill="1" applyBorder="1" applyAlignment="1" applyProtection="1">
      <alignment horizontal="center" vertical="center"/>
    </xf>
    <xf numFmtId="0" fontId="24" fillId="0" borderId="32" xfId="0" applyNumberFormat="1" applyFont="1" applyFill="1" applyBorder="1" applyAlignment="1" applyProtection="1">
      <alignment horizontal="center" vertical="center"/>
    </xf>
    <xf numFmtId="0" fontId="24" fillId="0" borderId="6" xfId="0" applyNumberFormat="1" applyFont="1" applyFill="1" applyBorder="1" applyAlignment="1" applyProtection="1">
      <alignment horizontal="center" vertical="center"/>
    </xf>
    <xf numFmtId="0" fontId="24" fillId="0" borderId="33" xfId="0" applyNumberFormat="1" applyFont="1" applyFill="1" applyBorder="1" applyAlignment="1" applyProtection="1">
      <alignment horizontal="center" vertical="center"/>
    </xf>
    <xf numFmtId="0" fontId="11" fillId="0" borderId="47" xfId="0" applyNumberFormat="1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11" fillId="0" borderId="33" xfId="0" applyNumberFormat="1" applyFont="1" applyFill="1" applyBorder="1" applyAlignment="1" applyProtection="1">
      <alignment horizontal="center" vertical="center" wrapText="1"/>
    </xf>
    <xf numFmtId="0" fontId="14" fillId="0" borderId="47" xfId="0" applyNumberFormat="1" applyFont="1" applyFill="1" applyBorder="1" applyAlignment="1" applyProtection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/>
    </xf>
    <xf numFmtId="0" fontId="14" fillId="0" borderId="33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3" fillId="0" borderId="6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21" xfId="0" applyNumberFormat="1" applyFont="1" applyFill="1" applyBorder="1" applyAlignment="1" applyProtection="1">
      <alignment horizontal="center" vertical="center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21" xfId="0" applyNumberFormat="1" applyFont="1" applyFill="1" applyBorder="1" applyAlignment="1" applyProtection="1">
      <alignment horizontal="center" vertical="center" wrapText="1"/>
    </xf>
    <xf numFmtId="0" fontId="25" fillId="0" borderId="4" xfId="0" applyNumberFormat="1" applyFont="1" applyFill="1" applyBorder="1" applyAlignment="1" applyProtection="1">
      <alignment horizontal="center" vertical="center"/>
    </xf>
    <xf numFmtId="0" fontId="25" fillId="0" borderId="1" xfId="0" applyNumberFormat="1" applyFont="1" applyFill="1" applyBorder="1" applyAlignment="1" applyProtection="1">
      <alignment horizontal="center" vertical="center"/>
    </xf>
    <xf numFmtId="0" fontId="25" fillId="0" borderId="2" xfId="0" applyNumberFormat="1" applyFont="1" applyFill="1" applyBorder="1" applyAlignment="1" applyProtection="1">
      <alignment horizontal="center" vertical="center"/>
    </xf>
    <xf numFmtId="0" fontId="25" fillId="0" borderId="25" xfId="0" applyNumberFormat="1" applyFont="1" applyFill="1" applyBorder="1" applyAlignment="1" applyProtection="1">
      <alignment horizontal="center" vertical="center"/>
    </xf>
    <xf numFmtId="0" fontId="25" fillId="0" borderId="21" xfId="0" applyNumberFormat="1" applyFont="1" applyFill="1" applyBorder="1" applyAlignment="1" applyProtection="1">
      <alignment horizontal="center" vertical="center"/>
    </xf>
    <xf numFmtId="0" fontId="25" fillId="0" borderId="22" xfId="0" applyNumberFormat="1" applyFont="1" applyFill="1" applyBorder="1" applyAlignment="1" applyProtection="1">
      <alignment horizontal="center" vertical="center"/>
    </xf>
    <xf numFmtId="0" fontId="26" fillId="0" borderId="17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center" vertical="center"/>
    </xf>
    <xf numFmtId="0" fontId="26" fillId="0" borderId="59" xfId="0" applyNumberFormat="1" applyFont="1" applyFill="1" applyBorder="1" applyAlignment="1" applyProtection="1">
      <alignment horizontal="center" vertical="center"/>
    </xf>
    <xf numFmtId="0" fontId="26" fillId="0" borderId="47" xfId="0" applyNumberFormat="1" applyFont="1" applyFill="1" applyBorder="1" applyAlignment="1" applyProtection="1">
      <alignment horizontal="center" vertical="center"/>
    </xf>
    <xf numFmtId="0" fontId="26" fillId="0" borderId="6" xfId="0" applyNumberFormat="1" applyFont="1" applyFill="1" applyBorder="1" applyAlignment="1" applyProtection="1">
      <alignment horizontal="center" vertical="center"/>
    </xf>
    <xf numFmtId="0" fontId="26" fillId="0" borderId="33" xfId="0" applyNumberFormat="1" applyFont="1" applyFill="1" applyBorder="1" applyAlignment="1" applyProtection="1">
      <alignment horizontal="center" vertical="center"/>
    </xf>
    <xf numFmtId="0" fontId="25" fillId="0" borderId="47" xfId="0" applyNumberFormat="1" applyFont="1" applyFill="1" applyBorder="1" applyAlignment="1" applyProtection="1">
      <alignment horizontal="center" vertical="center"/>
    </xf>
    <xf numFmtId="0" fontId="25" fillId="0" borderId="6" xfId="0" applyNumberFormat="1" applyFont="1" applyFill="1" applyBorder="1" applyAlignment="1" applyProtection="1">
      <alignment horizontal="center" vertical="center"/>
    </xf>
    <xf numFmtId="0" fontId="25" fillId="0" borderId="33" xfId="0" applyNumberFormat="1" applyFont="1" applyFill="1" applyBorder="1" applyAlignment="1" applyProtection="1">
      <alignment horizontal="center" vertical="center"/>
    </xf>
    <xf numFmtId="0" fontId="13" fillId="0" borderId="8" xfId="0" applyNumberFormat="1" applyFont="1" applyFill="1" applyBorder="1" applyAlignment="1" applyProtection="1">
      <alignment horizontal="center" vertical="center"/>
    </xf>
    <xf numFmtId="0" fontId="13" fillId="0" borderId="9" xfId="0" applyNumberFormat="1" applyFont="1" applyFill="1" applyBorder="1" applyAlignment="1" applyProtection="1">
      <alignment horizontal="center" vertical="center"/>
    </xf>
    <xf numFmtId="0" fontId="13" fillId="0" borderId="78" xfId="0" applyNumberFormat="1" applyFont="1" applyFill="1" applyBorder="1" applyAlignment="1" applyProtection="1">
      <alignment horizontal="center" vertical="center" wrapText="1"/>
    </xf>
    <xf numFmtId="0" fontId="13" fillId="0" borderId="24" xfId="0" applyNumberFormat="1" applyFont="1" applyFill="1" applyBorder="1" applyAlignment="1" applyProtection="1">
      <alignment horizontal="center" vertical="center" wrapText="1"/>
    </xf>
    <xf numFmtId="0" fontId="13" fillId="0" borderId="75" xfId="0" applyNumberFormat="1" applyFont="1" applyFill="1" applyBorder="1" applyAlignment="1" applyProtection="1">
      <alignment horizontal="center" vertical="center" wrapText="1"/>
    </xf>
    <xf numFmtId="0" fontId="13" fillId="0" borderId="76" xfId="0" applyNumberFormat="1" applyFont="1" applyFill="1" applyBorder="1" applyAlignment="1" applyProtection="1">
      <alignment horizontal="center" vertical="center" wrapText="1"/>
    </xf>
    <xf numFmtId="0" fontId="13" fillId="0" borderId="77" xfId="0" applyNumberFormat="1" applyFont="1" applyFill="1" applyBorder="1" applyAlignment="1" applyProtection="1">
      <alignment horizontal="center" vertical="center" wrapText="1"/>
    </xf>
    <xf numFmtId="0" fontId="13" fillId="0" borderId="17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3" fillId="0" borderId="59" xfId="0" applyNumberFormat="1" applyFont="1" applyFill="1" applyBorder="1" applyAlignment="1" applyProtection="1">
      <alignment horizontal="center" vertical="center" wrapText="1"/>
    </xf>
    <xf numFmtId="0" fontId="13" fillId="0" borderId="47" xfId="0" applyNumberFormat="1" applyFont="1" applyFill="1" applyBorder="1" applyAlignment="1" applyProtection="1">
      <alignment horizontal="center" vertical="center" wrapText="1"/>
    </xf>
    <xf numFmtId="0" fontId="13" fillId="0" borderId="33" xfId="0" applyNumberFormat="1" applyFont="1" applyFill="1" applyBorder="1" applyAlignment="1" applyProtection="1">
      <alignment horizontal="center" vertical="center" wrapText="1"/>
    </xf>
    <xf numFmtId="0" fontId="13" fillId="0" borderId="75" xfId="0" applyNumberFormat="1" applyFont="1" applyFill="1" applyBorder="1" applyAlignment="1" applyProtection="1">
      <alignment horizontal="center" vertical="center"/>
    </xf>
    <xf numFmtId="0" fontId="13" fillId="0" borderId="76" xfId="0" applyNumberFormat="1" applyFont="1" applyFill="1" applyBorder="1" applyAlignment="1" applyProtection="1">
      <alignment horizontal="center" vertical="center"/>
    </xf>
    <xf numFmtId="0" fontId="13" fillId="0" borderId="77" xfId="0" applyNumberFormat="1" applyFont="1" applyFill="1" applyBorder="1" applyAlignment="1" applyProtection="1">
      <alignment horizontal="center" vertical="center"/>
    </xf>
    <xf numFmtId="0" fontId="13" fillId="0" borderId="17" xfId="0" applyNumberFormat="1" applyFont="1" applyFill="1" applyBorder="1" applyAlignment="1" applyProtection="1">
      <alignment horizontal="center" vertical="center"/>
    </xf>
    <xf numFmtId="0" fontId="13" fillId="0" borderId="59" xfId="0" applyNumberFormat="1" applyFont="1" applyFill="1" applyBorder="1" applyAlignment="1" applyProtection="1">
      <alignment horizontal="center" vertical="center"/>
    </xf>
    <xf numFmtId="0" fontId="13" fillId="0" borderId="47" xfId="0" applyNumberFormat="1" applyFont="1" applyFill="1" applyBorder="1" applyAlignment="1" applyProtection="1">
      <alignment horizontal="center" vertical="center"/>
    </xf>
    <xf numFmtId="0" fontId="13" fillId="0" borderId="33" xfId="0" applyNumberFormat="1" applyFont="1" applyFill="1" applyBorder="1" applyAlignment="1" applyProtection="1">
      <alignment horizontal="center" vertical="center"/>
    </xf>
    <xf numFmtId="0" fontId="28" fillId="0" borderId="75" xfId="0" applyNumberFormat="1" applyFont="1" applyFill="1" applyBorder="1" applyAlignment="1" applyProtection="1">
      <alignment horizontal="center" vertical="center"/>
    </xf>
    <xf numFmtId="0" fontId="28" fillId="0" borderId="76" xfId="0" applyNumberFormat="1" applyFont="1" applyFill="1" applyBorder="1" applyAlignment="1" applyProtection="1">
      <alignment horizontal="center" vertical="center"/>
    </xf>
    <xf numFmtId="0" fontId="28" fillId="0" borderId="17" xfId="0" applyNumberFormat="1" applyFont="1" applyFill="1" applyBorder="1" applyAlignment="1" applyProtection="1">
      <alignment horizontal="center" vertical="center"/>
    </xf>
    <xf numFmtId="0" fontId="28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59" xfId="0" applyNumberFormat="1" applyFont="1" applyFill="1" applyBorder="1" applyAlignment="1" applyProtection="1">
      <alignment horizontal="center"/>
    </xf>
    <xf numFmtId="0" fontId="6" fillId="0" borderId="6" xfId="0" applyNumberFormat="1" applyFont="1" applyFill="1" applyBorder="1" applyAlignment="1" applyProtection="1">
      <alignment horizontal="center"/>
    </xf>
    <xf numFmtId="0" fontId="6" fillId="0" borderId="33" xfId="0" applyNumberFormat="1" applyFont="1" applyFill="1" applyBorder="1" applyAlignment="1" applyProtection="1">
      <alignment horizontal="center"/>
    </xf>
    <xf numFmtId="0" fontId="18" fillId="0" borderId="75" xfId="0" applyNumberFormat="1" applyFont="1" applyFill="1" applyBorder="1" applyAlignment="1" applyProtection="1">
      <alignment horizontal="center" vertical="center" wrapText="1"/>
    </xf>
    <xf numFmtId="0" fontId="18" fillId="0" borderId="7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8" fillId="0" borderId="47" xfId="0" applyNumberFormat="1" applyFont="1" applyFill="1" applyBorder="1" applyAlignment="1" applyProtection="1">
      <alignment horizontal="center" vertical="center" wrapText="1"/>
    </xf>
    <xf numFmtId="0" fontId="18" fillId="0" borderId="6" xfId="0" applyNumberFormat="1" applyFont="1" applyFill="1" applyBorder="1" applyAlignment="1" applyProtection="1">
      <alignment horizontal="center" vertical="center" wrapText="1"/>
    </xf>
    <xf numFmtId="0" fontId="13" fillId="0" borderId="38" xfId="0" applyNumberFormat="1" applyFont="1" applyFill="1" applyBorder="1" applyAlignment="1" applyProtection="1">
      <alignment horizontal="center" vertical="center"/>
    </xf>
    <xf numFmtId="0" fontId="13" fillId="0" borderId="22" xfId="0" applyNumberFormat="1" applyFont="1" applyFill="1" applyBorder="1" applyAlignment="1" applyProtection="1">
      <alignment horizontal="center" vertical="center"/>
    </xf>
    <xf numFmtId="0" fontId="11" fillId="0" borderId="25" xfId="0" applyNumberFormat="1" applyFont="1" applyFill="1" applyBorder="1" applyAlignment="1" applyProtection="1">
      <alignment horizontal="center" vertical="center"/>
    </xf>
    <xf numFmtId="0" fontId="11" fillId="0" borderId="21" xfId="0" applyNumberFormat="1" applyFont="1" applyFill="1" applyBorder="1" applyAlignment="1" applyProtection="1">
      <alignment horizontal="center" vertical="center"/>
    </xf>
    <xf numFmtId="0" fontId="11" fillId="0" borderId="22" xfId="0" applyNumberFormat="1" applyFont="1" applyFill="1" applyBorder="1" applyAlignment="1" applyProtection="1">
      <alignment horizontal="center" vertical="center"/>
    </xf>
    <xf numFmtId="0" fontId="18" fillId="0" borderId="25" xfId="0" applyNumberFormat="1" applyFont="1" applyFill="1" applyBorder="1" applyAlignment="1" applyProtection="1">
      <alignment horizontal="center" vertical="center"/>
    </xf>
    <xf numFmtId="0" fontId="18" fillId="0" borderId="21" xfId="0" applyNumberFormat="1" applyFont="1" applyFill="1" applyBorder="1" applyAlignment="1" applyProtection="1">
      <alignment horizontal="center" vertical="center"/>
    </xf>
    <xf numFmtId="0" fontId="18" fillId="0" borderId="22" xfId="0" applyNumberFormat="1" applyFont="1" applyFill="1" applyBorder="1" applyAlignment="1" applyProtection="1">
      <alignment horizontal="center" vertical="center"/>
    </xf>
    <xf numFmtId="0" fontId="13" fillId="0" borderId="25" xfId="0" applyNumberFormat="1" applyFont="1" applyFill="1" applyBorder="1" applyAlignment="1" applyProtection="1">
      <alignment horizontal="center" vertical="center"/>
    </xf>
    <xf numFmtId="0" fontId="13" fillId="0" borderId="26" xfId="0" applyNumberFormat="1" applyFont="1" applyFill="1" applyBorder="1" applyAlignment="1" applyProtection="1">
      <alignment horizontal="center" vertical="center"/>
    </xf>
    <xf numFmtId="0" fontId="13" fillId="0" borderId="7" xfId="0" applyNumberFormat="1" applyFont="1" applyFill="1" applyBorder="1" applyAlignment="1" applyProtection="1">
      <alignment horizontal="center" vertical="center"/>
    </xf>
    <xf numFmtId="0" fontId="13" fillId="0" borderId="32" xfId="0" applyNumberFormat="1" applyFont="1" applyFill="1" applyBorder="1" applyAlignment="1" applyProtection="1">
      <alignment horizontal="center" vertical="center"/>
    </xf>
    <xf numFmtId="0" fontId="11" fillId="0" borderId="47" xfId="0" applyNumberFormat="1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 applyProtection="1">
      <alignment horizontal="center" vertical="center"/>
    </xf>
    <xf numFmtId="0" fontId="11" fillId="0" borderId="33" xfId="0" applyNumberFormat="1" applyFont="1" applyFill="1" applyBorder="1" applyAlignment="1" applyProtection="1">
      <alignment horizontal="center" vertical="center"/>
    </xf>
    <xf numFmtId="0" fontId="18" fillId="0" borderId="47" xfId="0" applyNumberFormat="1" applyFont="1" applyFill="1" applyBorder="1" applyAlignment="1" applyProtection="1">
      <alignment horizontal="center" vertical="center"/>
    </xf>
    <xf numFmtId="0" fontId="18" fillId="0" borderId="6" xfId="0" applyNumberFormat="1" applyFont="1" applyFill="1" applyBorder="1" applyAlignment="1" applyProtection="1">
      <alignment horizontal="center" vertical="center"/>
    </xf>
    <xf numFmtId="0" fontId="18" fillId="0" borderId="33" xfId="0" applyNumberFormat="1" applyFont="1" applyFill="1" applyBorder="1" applyAlignment="1" applyProtection="1">
      <alignment horizontal="center" vertical="center"/>
    </xf>
    <xf numFmtId="0" fontId="13" fillId="0" borderId="3" xfId="0" applyNumberFormat="1" applyFont="1" applyFill="1" applyBorder="1" applyAlignment="1" applyProtection="1">
      <alignment horizontal="center" vertical="center"/>
    </xf>
    <xf numFmtId="0" fontId="6" fillId="0" borderId="37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13" fillId="0" borderId="13" xfId="0" applyNumberFormat="1" applyFont="1" applyFill="1" applyBorder="1" applyAlignment="1" applyProtection="1">
      <alignment horizontal="center" vertical="center"/>
    </xf>
    <xf numFmtId="0" fontId="13" fillId="0" borderId="14" xfId="0" applyNumberFormat="1" applyFont="1" applyFill="1" applyBorder="1" applyAlignment="1" applyProtection="1">
      <alignment horizontal="center" vertical="center"/>
    </xf>
    <xf numFmtId="0" fontId="26" fillId="0" borderId="14" xfId="0" applyNumberFormat="1" applyFont="1" applyFill="1" applyBorder="1" applyAlignment="1" applyProtection="1">
      <alignment horizontal="center" vertical="center"/>
    </xf>
    <xf numFmtId="0" fontId="26" fillId="0" borderId="15" xfId="0" applyNumberFormat="1" applyFont="1" applyFill="1" applyBorder="1" applyAlignment="1" applyProtection="1">
      <alignment horizontal="center" vertical="center"/>
    </xf>
    <xf numFmtId="0" fontId="28" fillId="0" borderId="47" xfId="0" applyNumberFormat="1" applyFont="1" applyFill="1" applyBorder="1" applyAlignment="1" applyProtection="1">
      <alignment horizontal="center" vertical="center"/>
    </xf>
    <xf numFmtId="0" fontId="28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13" fillId="0" borderId="15" xfId="0" applyNumberFormat="1" applyFont="1" applyFill="1" applyBorder="1" applyAlignment="1" applyProtection="1">
      <alignment horizontal="center" vertical="center"/>
    </xf>
    <xf numFmtId="0" fontId="18" fillId="0" borderId="17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29" fillId="0" borderId="0" xfId="0" applyNumberFormat="1" applyFont="1" applyFill="1" applyBorder="1" applyAlignment="1" applyProtection="1">
      <alignment horizontal="center" vertical="center"/>
    </xf>
    <xf numFmtId="0" fontId="6" fillId="0" borderId="75" xfId="0" applyNumberFormat="1" applyFont="1" applyFill="1" applyBorder="1" applyAlignment="1" applyProtection="1">
      <alignment horizontal="center" vertical="center"/>
    </xf>
    <xf numFmtId="0" fontId="6" fillId="0" borderId="76" xfId="0" applyNumberFormat="1" applyFont="1" applyFill="1" applyBorder="1" applyAlignment="1" applyProtection="1">
      <alignment horizontal="center" vertical="center"/>
    </xf>
    <xf numFmtId="0" fontId="13" fillId="0" borderId="75" xfId="0" applyNumberFormat="1" applyFont="1" applyFill="1" applyBorder="1" applyAlignment="1" applyProtection="1">
      <alignment horizontal="left" vertical="center"/>
    </xf>
    <xf numFmtId="0" fontId="13" fillId="0" borderId="76" xfId="0" applyNumberFormat="1" applyFont="1" applyFill="1" applyBorder="1" applyAlignment="1" applyProtection="1">
      <alignment horizontal="left" vertical="center"/>
    </xf>
    <xf numFmtId="0" fontId="13" fillId="0" borderId="77" xfId="0" applyNumberFormat="1" applyFont="1" applyFill="1" applyBorder="1" applyAlignment="1" applyProtection="1">
      <alignment horizontal="left" vertical="center"/>
    </xf>
    <xf numFmtId="0" fontId="11" fillId="0" borderId="4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1" fillId="0" borderId="17" xfId="0" applyNumberFormat="1" applyFont="1" applyFill="1" applyBorder="1" applyAlignment="1" applyProtection="1">
      <alignment horizontal="center" vertical="center"/>
    </xf>
    <xf numFmtId="0" fontId="11" fillId="0" borderId="59" xfId="0" applyNumberFormat="1" applyFont="1" applyFill="1" applyBorder="1" applyAlignment="1" applyProtection="1">
      <alignment horizontal="center" vertical="center"/>
    </xf>
    <xf numFmtId="0" fontId="27" fillId="0" borderId="4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7" fillId="0" borderId="2" xfId="0" applyNumberFormat="1" applyFont="1" applyFill="1" applyBorder="1" applyAlignment="1" applyProtection="1">
      <alignment horizontal="center" vertical="center"/>
    </xf>
    <xf numFmtId="0" fontId="27" fillId="0" borderId="17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 applyProtection="1">
      <alignment horizontal="center" vertical="center"/>
    </xf>
    <xf numFmtId="0" fontId="27" fillId="0" borderId="59" xfId="0" applyNumberFormat="1" applyFont="1" applyFill="1" applyBorder="1" applyAlignment="1" applyProtection="1">
      <alignment horizontal="center" vertical="center"/>
    </xf>
    <xf numFmtId="0" fontId="27" fillId="0" borderId="47" xfId="0" applyNumberFormat="1" applyFont="1" applyFill="1" applyBorder="1" applyAlignment="1" applyProtection="1">
      <alignment horizontal="center" vertical="center"/>
    </xf>
    <xf numFmtId="0" fontId="27" fillId="0" borderId="6" xfId="0" applyNumberFormat="1" applyFont="1" applyFill="1" applyBorder="1" applyAlignment="1" applyProtection="1">
      <alignment horizontal="center" vertical="center"/>
    </xf>
    <xf numFmtId="0" fontId="27" fillId="0" borderId="33" xfId="0" applyNumberFormat="1" applyFont="1" applyFill="1" applyBorder="1" applyAlignment="1" applyProtection="1">
      <alignment horizontal="center" vertical="center"/>
    </xf>
    <xf numFmtId="0" fontId="13" fillId="0" borderId="79" xfId="0" applyNumberFormat="1" applyFont="1" applyFill="1" applyBorder="1" applyAlignment="1" applyProtection="1">
      <alignment horizontal="center" vertical="center" wrapText="1"/>
    </xf>
    <xf numFmtId="0" fontId="13" fillId="0" borderId="8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2" borderId="34" xfId="1" applyNumberFormat="1" applyFont="1" applyFill="1" applyBorder="1" applyAlignment="1" applyProtection="1">
      <alignment horizontal="center" vertical="center" shrinkToFit="1"/>
    </xf>
    <xf numFmtId="0" fontId="9" fillId="2" borderId="35" xfId="1" applyNumberFormat="1" applyFont="1" applyFill="1" applyBorder="1" applyAlignment="1" applyProtection="1">
      <alignment horizontal="center" vertical="center" shrinkToFit="1"/>
    </xf>
    <xf numFmtId="0" fontId="9" fillId="2" borderId="81" xfId="1" applyNumberFormat="1" applyFont="1" applyFill="1" applyBorder="1" applyAlignment="1" applyProtection="1">
      <alignment horizontal="center" vertical="center" shrinkToFit="1"/>
    </xf>
    <xf numFmtId="0" fontId="9" fillId="2" borderId="54" xfId="1" applyNumberFormat="1" applyFont="1" applyFill="1" applyBorder="1" applyAlignment="1" applyProtection="1">
      <alignment horizontal="center" vertical="center" shrinkToFit="1"/>
    </xf>
    <xf numFmtId="0" fontId="9" fillId="0" borderId="60" xfId="1" applyNumberFormat="1" applyFont="1" applyFill="1" applyBorder="1" applyAlignment="1" applyProtection="1">
      <alignment horizontal="center" vertical="center" wrapText="1" shrinkToFit="1"/>
    </xf>
    <xf numFmtId="0" fontId="9" fillId="0" borderId="61" xfId="1" applyNumberFormat="1" applyFont="1" applyFill="1" applyBorder="1" applyAlignment="1" applyProtection="1">
      <alignment horizontal="center" vertical="center" wrapText="1" shrinkToFit="1"/>
    </xf>
    <xf numFmtId="0" fontId="9" fillId="0" borderId="62" xfId="1" applyNumberFormat="1" applyFont="1" applyFill="1" applyBorder="1" applyAlignment="1" applyProtection="1">
      <alignment horizontal="center" vertical="center" wrapText="1" shrinkToFit="1"/>
    </xf>
    <xf numFmtId="0" fontId="9" fillId="0" borderId="82" xfId="1" applyNumberFormat="1" applyFont="1" applyFill="1" applyBorder="1" applyAlignment="1" applyProtection="1">
      <alignment horizontal="left" vertical="top" shrinkToFit="1"/>
    </xf>
    <xf numFmtId="0" fontId="9" fillId="0" borderId="61" xfId="1" applyNumberFormat="1" applyFont="1" applyFill="1" applyBorder="1" applyAlignment="1" applyProtection="1">
      <alignment horizontal="left" vertical="top" shrinkToFit="1"/>
    </xf>
    <xf numFmtId="0" fontId="9" fillId="0" borderId="62" xfId="1" applyNumberFormat="1" applyFont="1" applyFill="1" applyBorder="1" applyAlignment="1" applyProtection="1">
      <alignment horizontal="left" vertical="top" shrinkToFit="1"/>
    </xf>
    <xf numFmtId="0" fontId="9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>
          <a:extLst>
            <a:ext uri="{FF2B5EF4-FFF2-40B4-BE49-F238E27FC236}">
              <a16:creationId xmlns:a16="http://schemas.microsoft.com/office/drawing/2014/main" id="{11187302-2CF1-4978-AE1E-52412A9B9630}"/>
            </a:ext>
          </a:extLst>
        </xdr:cNvPr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1冊：600円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FAD2E743-36B7-4312-A8A8-854D7A3454C6}"/>
            </a:ext>
          </a:extLst>
        </xdr:cNvPr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>
          <a:extLst>
            <a:ext uri="{FF2B5EF4-FFF2-40B4-BE49-F238E27FC236}">
              <a16:creationId xmlns:a16="http://schemas.microsoft.com/office/drawing/2014/main" id="{BCCE68B9-6D8C-4852-BF0D-D89B191DAC8F}"/>
            </a:ext>
          </a:extLst>
        </xdr:cNvPr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>
          <a:extLst>
            <a:ext uri="{FF2B5EF4-FFF2-40B4-BE49-F238E27FC236}">
              <a16:creationId xmlns:a16="http://schemas.microsoft.com/office/drawing/2014/main" id="{639311D1-56B3-4D02-BDFF-C655128EC55A}"/>
            </a:ext>
          </a:extLst>
        </xdr:cNvPr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>
          <a:extLst>
            <a:ext uri="{FF2B5EF4-FFF2-40B4-BE49-F238E27FC236}">
              <a16:creationId xmlns:a16="http://schemas.microsoft.com/office/drawing/2014/main" id="{65DCE39E-A8A0-46AD-8325-F06E1D82B48A}"/>
            </a:ext>
          </a:extLst>
        </xdr:cNvPr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>
          <a:extLst>
            <a:ext uri="{FF2B5EF4-FFF2-40B4-BE49-F238E27FC236}">
              <a16:creationId xmlns:a16="http://schemas.microsoft.com/office/drawing/2014/main" id="{840D2AA4-A270-4E3B-9663-4533F72EECC4}"/>
            </a:ext>
          </a:extLst>
        </xdr:cNvPr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>
          <a:extLst>
            <a:ext uri="{FF2B5EF4-FFF2-40B4-BE49-F238E27FC236}">
              <a16:creationId xmlns:a16="http://schemas.microsoft.com/office/drawing/2014/main" id="{2CCE75E0-6D7F-4CB7-AC29-758A183F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15</xdr:row>
      <xdr:rowOff>152400</xdr:rowOff>
    </xdr:to>
    <xdr:sp macro="" textlink="">
      <xdr:nvSpPr>
        <xdr:cNvPr id="3074" name="直線コネクタ 4">
          <a:extLst>
            <a:ext uri="{FF2B5EF4-FFF2-40B4-BE49-F238E27FC236}">
              <a16:creationId xmlns:a16="http://schemas.microsoft.com/office/drawing/2014/main" id="{93E633CD-9576-43B2-BD2D-80119A7056B5}"/>
            </a:ext>
          </a:extLst>
        </xdr:cNvPr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21</xdr:row>
      <xdr:rowOff>152400</xdr:rowOff>
    </xdr:to>
    <xdr:sp macro="" textlink="">
      <xdr:nvSpPr>
        <xdr:cNvPr id="3075" name="直線コネクタ 6">
          <a:extLst>
            <a:ext uri="{FF2B5EF4-FFF2-40B4-BE49-F238E27FC236}">
              <a16:creationId xmlns:a16="http://schemas.microsoft.com/office/drawing/2014/main" id="{DADDF187-4BC6-4857-ACB6-E22270C3A2A2}"/>
            </a:ext>
          </a:extLst>
        </xdr:cNvPr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>
          <a:extLst>
            <a:ext uri="{FF2B5EF4-FFF2-40B4-BE49-F238E27FC236}">
              <a16:creationId xmlns:a16="http://schemas.microsoft.com/office/drawing/2014/main" id="{AEDEBC18-8663-46F9-9BC2-E8C7D92C9B5D}"/>
            </a:ext>
          </a:extLst>
        </xdr:cNvPr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>
          <a:extLst>
            <a:ext uri="{FF2B5EF4-FFF2-40B4-BE49-F238E27FC236}">
              <a16:creationId xmlns:a16="http://schemas.microsoft.com/office/drawing/2014/main" id="{A3C887C5-254E-48F3-9155-F1E8CB9AB09D}"/>
            </a:ext>
          </a:extLst>
        </xdr:cNvPr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27</xdr:row>
      <xdr:rowOff>152400</xdr:rowOff>
    </xdr:to>
    <xdr:sp macro="" textlink="">
      <xdr:nvSpPr>
        <xdr:cNvPr id="3078" name="直線コネクタ 10">
          <a:extLst>
            <a:ext uri="{FF2B5EF4-FFF2-40B4-BE49-F238E27FC236}">
              <a16:creationId xmlns:a16="http://schemas.microsoft.com/office/drawing/2014/main" id="{E021A08F-D03A-4640-8C63-2E8089BDE623}"/>
            </a:ext>
          </a:extLst>
        </xdr:cNvPr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21</xdr:row>
      <xdr:rowOff>152400</xdr:rowOff>
    </xdr:to>
    <xdr:sp macro="" textlink="">
      <xdr:nvSpPr>
        <xdr:cNvPr id="3079" name="直線コネクタ 12">
          <a:extLst>
            <a:ext uri="{FF2B5EF4-FFF2-40B4-BE49-F238E27FC236}">
              <a16:creationId xmlns:a16="http://schemas.microsoft.com/office/drawing/2014/main" id="{B89E2883-703E-4C80-AE86-2A72B14DF4A6}"/>
            </a:ext>
          </a:extLst>
        </xdr:cNvPr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23</xdr:row>
      <xdr:rowOff>152400</xdr:rowOff>
    </xdr:to>
    <xdr:sp macro="" textlink="">
      <xdr:nvSpPr>
        <xdr:cNvPr id="3080" name="直線コネクタ 18">
          <a:extLst>
            <a:ext uri="{FF2B5EF4-FFF2-40B4-BE49-F238E27FC236}">
              <a16:creationId xmlns:a16="http://schemas.microsoft.com/office/drawing/2014/main" id="{7D68E671-F38D-42FD-80EE-7DD6791436C8}"/>
            </a:ext>
          </a:extLst>
        </xdr:cNvPr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25</xdr:row>
      <xdr:rowOff>152400</xdr:rowOff>
    </xdr:to>
    <xdr:sp macro="" textlink="">
      <xdr:nvSpPr>
        <xdr:cNvPr id="3081" name="直線コネクタ 19">
          <a:extLst>
            <a:ext uri="{FF2B5EF4-FFF2-40B4-BE49-F238E27FC236}">
              <a16:creationId xmlns:a16="http://schemas.microsoft.com/office/drawing/2014/main" id="{63101AA3-4070-4947-B787-E1F06AAFC6C9}"/>
            </a:ext>
          </a:extLst>
        </xdr:cNvPr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27</xdr:row>
      <xdr:rowOff>152400</xdr:rowOff>
    </xdr:to>
    <xdr:sp macro="" textlink="">
      <xdr:nvSpPr>
        <xdr:cNvPr id="3082" name="直線コネクタ 20">
          <a:extLst>
            <a:ext uri="{FF2B5EF4-FFF2-40B4-BE49-F238E27FC236}">
              <a16:creationId xmlns:a16="http://schemas.microsoft.com/office/drawing/2014/main" id="{153EA83F-1431-4AA8-ADFC-25C6D2A491EE}"/>
            </a:ext>
          </a:extLst>
        </xdr:cNvPr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>
          <a:extLst>
            <a:ext uri="{FF2B5EF4-FFF2-40B4-BE49-F238E27FC236}">
              <a16:creationId xmlns:a16="http://schemas.microsoft.com/office/drawing/2014/main" id="{0854C10D-6802-41AF-9BC0-BAE04316C53D}"/>
            </a:ext>
          </a:extLst>
        </xdr:cNvPr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>
          <a:extLst>
            <a:ext uri="{FF2B5EF4-FFF2-40B4-BE49-F238E27FC236}">
              <a16:creationId xmlns:a16="http://schemas.microsoft.com/office/drawing/2014/main" id="{0B4739BB-57C6-4E4C-98EB-ACA971F3189D}"/>
            </a:ext>
          </a:extLst>
        </xdr:cNvPr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>
          <a:extLst>
            <a:ext uri="{FF2B5EF4-FFF2-40B4-BE49-F238E27FC236}">
              <a16:creationId xmlns:a16="http://schemas.microsoft.com/office/drawing/2014/main" id="{6CB613F3-3465-4859-868D-9DDB899ECCB7}"/>
            </a:ext>
          </a:extLst>
        </xdr:cNvPr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>
          <a:extLst>
            <a:ext uri="{FF2B5EF4-FFF2-40B4-BE49-F238E27FC236}">
              <a16:creationId xmlns:a16="http://schemas.microsoft.com/office/drawing/2014/main" id="{6F4BE7BB-CCA6-4175-9C55-7D5314F3C0EE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>
          <a:extLst>
            <a:ext uri="{FF2B5EF4-FFF2-40B4-BE49-F238E27FC236}">
              <a16:creationId xmlns:a16="http://schemas.microsoft.com/office/drawing/2014/main" id="{46AD381F-1441-4B92-B851-E329DCC82ECE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>
          <a:extLst>
            <a:ext uri="{FF2B5EF4-FFF2-40B4-BE49-F238E27FC236}">
              <a16:creationId xmlns:a16="http://schemas.microsoft.com/office/drawing/2014/main" id="{B0F9F2BD-30CD-4392-A831-B7D51C9A83D6}"/>
            </a:ext>
          </a:extLst>
        </xdr:cNvPr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>
          <a:extLst>
            <a:ext uri="{FF2B5EF4-FFF2-40B4-BE49-F238E27FC236}">
              <a16:creationId xmlns:a16="http://schemas.microsoft.com/office/drawing/2014/main" id="{2752B210-EE3E-4B12-9798-E5C4748BF479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>
          <a:extLst>
            <a:ext uri="{FF2B5EF4-FFF2-40B4-BE49-F238E27FC236}">
              <a16:creationId xmlns:a16="http://schemas.microsoft.com/office/drawing/2014/main" id="{434924BA-CDF2-4F14-8BCB-58C2BB7B5B4A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>
          <a:extLst>
            <a:ext uri="{FF2B5EF4-FFF2-40B4-BE49-F238E27FC236}">
              <a16:creationId xmlns:a16="http://schemas.microsoft.com/office/drawing/2014/main" id="{2BD4EBE4-832D-4470-B84F-1DD23F50BC56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>
          <a:extLst>
            <a:ext uri="{FF2B5EF4-FFF2-40B4-BE49-F238E27FC236}">
              <a16:creationId xmlns:a16="http://schemas.microsoft.com/office/drawing/2014/main" id="{8AD8C145-8AEC-4EF4-B301-3DDDCF642AA5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>
          <a:extLst>
            <a:ext uri="{FF2B5EF4-FFF2-40B4-BE49-F238E27FC236}">
              <a16:creationId xmlns:a16="http://schemas.microsoft.com/office/drawing/2014/main" id="{844F3F8E-4DD9-4B11-9202-693EEC4B0421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>
          <a:extLst>
            <a:ext uri="{FF2B5EF4-FFF2-40B4-BE49-F238E27FC236}">
              <a16:creationId xmlns:a16="http://schemas.microsoft.com/office/drawing/2014/main" id="{82BD1163-E93F-40D2-B6B7-093B73C6D7CC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>
          <a:extLst>
            <a:ext uri="{FF2B5EF4-FFF2-40B4-BE49-F238E27FC236}">
              <a16:creationId xmlns:a16="http://schemas.microsoft.com/office/drawing/2014/main" id="{B1F3A5CE-3ABD-4455-AE3A-A80BBE0EBC46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>
          <a:extLst>
            <a:ext uri="{FF2B5EF4-FFF2-40B4-BE49-F238E27FC236}">
              <a16:creationId xmlns:a16="http://schemas.microsoft.com/office/drawing/2014/main" id="{B1A55742-3E9A-49D3-9A61-E3D795DCAE48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>
          <a:extLst>
            <a:ext uri="{FF2B5EF4-FFF2-40B4-BE49-F238E27FC236}">
              <a16:creationId xmlns:a16="http://schemas.microsoft.com/office/drawing/2014/main" id="{A531E1AE-B870-45A8-9208-57CE704B6808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>
          <a:extLst>
            <a:ext uri="{FF2B5EF4-FFF2-40B4-BE49-F238E27FC236}">
              <a16:creationId xmlns:a16="http://schemas.microsoft.com/office/drawing/2014/main" id="{35331DF2-6104-495C-B898-9D519446CB72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>
          <a:extLst>
            <a:ext uri="{FF2B5EF4-FFF2-40B4-BE49-F238E27FC236}">
              <a16:creationId xmlns:a16="http://schemas.microsoft.com/office/drawing/2014/main" id="{A51187C1-AE55-4C41-B225-BD3D2B49C839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>
          <a:extLst>
            <a:ext uri="{FF2B5EF4-FFF2-40B4-BE49-F238E27FC236}">
              <a16:creationId xmlns:a16="http://schemas.microsoft.com/office/drawing/2014/main" id="{3F8DF2BF-CE1D-4224-956D-31A1DE8357AF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>
          <a:extLst>
            <a:ext uri="{FF2B5EF4-FFF2-40B4-BE49-F238E27FC236}">
              <a16:creationId xmlns:a16="http://schemas.microsoft.com/office/drawing/2014/main" id="{2FBF09C8-39E9-4B38-BD02-26037103551D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>
          <a:extLst>
            <a:ext uri="{FF2B5EF4-FFF2-40B4-BE49-F238E27FC236}">
              <a16:creationId xmlns:a16="http://schemas.microsoft.com/office/drawing/2014/main" id="{3604F8C7-8FD2-4DB4-A371-86C2F2D4CBEF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>
          <a:extLst>
            <a:ext uri="{FF2B5EF4-FFF2-40B4-BE49-F238E27FC236}">
              <a16:creationId xmlns:a16="http://schemas.microsoft.com/office/drawing/2014/main" id="{77D56331-250F-40E1-8033-4BF998BEB2E4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>
          <a:extLst>
            <a:ext uri="{FF2B5EF4-FFF2-40B4-BE49-F238E27FC236}">
              <a16:creationId xmlns:a16="http://schemas.microsoft.com/office/drawing/2014/main" id="{30AC22E0-1446-4F36-B3B4-EE15012B5D96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>
          <a:extLst>
            <a:ext uri="{FF2B5EF4-FFF2-40B4-BE49-F238E27FC236}">
              <a16:creationId xmlns:a16="http://schemas.microsoft.com/office/drawing/2014/main" id="{B414944E-3208-41E4-97A5-5A276896E7D7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>
          <a:extLst>
            <a:ext uri="{FF2B5EF4-FFF2-40B4-BE49-F238E27FC236}">
              <a16:creationId xmlns:a16="http://schemas.microsoft.com/office/drawing/2014/main" id="{03CB3374-04E3-47F0-A171-1914008745FD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>
          <a:extLst>
            <a:ext uri="{FF2B5EF4-FFF2-40B4-BE49-F238E27FC236}">
              <a16:creationId xmlns:a16="http://schemas.microsoft.com/office/drawing/2014/main" id="{C9F6653F-60C4-4839-B690-751B15222B93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>
          <a:extLst>
            <a:ext uri="{FF2B5EF4-FFF2-40B4-BE49-F238E27FC236}">
              <a16:creationId xmlns:a16="http://schemas.microsoft.com/office/drawing/2014/main" id="{ABA8BE02-3F7B-49F0-A5FB-8A66D44993BF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>
          <a:extLst>
            <a:ext uri="{FF2B5EF4-FFF2-40B4-BE49-F238E27FC236}">
              <a16:creationId xmlns:a16="http://schemas.microsoft.com/office/drawing/2014/main" id="{FA5D40D8-E8B0-4D6D-8E95-F626EF27DFD4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>
          <a:extLst>
            <a:ext uri="{FF2B5EF4-FFF2-40B4-BE49-F238E27FC236}">
              <a16:creationId xmlns:a16="http://schemas.microsoft.com/office/drawing/2014/main" id="{EE29873E-A431-430A-BA2F-619FA5BBFFF4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>
          <a:extLst>
            <a:ext uri="{FF2B5EF4-FFF2-40B4-BE49-F238E27FC236}">
              <a16:creationId xmlns:a16="http://schemas.microsoft.com/office/drawing/2014/main" id="{792F4643-8D6F-4F2F-BE58-E0843356238F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>
          <a:extLst>
            <a:ext uri="{FF2B5EF4-FFF2-40B4-BE49-F238E27FC236}">
              <a16:creationId xmlns:a16="http://schemas.microsoft.com/office/drawing/2014/main" id="{389D7EB1-06AC-4A49-B668-86AF3191CC50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>
          <a:extLst>
            <a:ext uri="{FF2B5EF4-FFF2-40B4-BE49-F238E27FC236}">
              <a16:creationId xmlns:a16="http://schemas.microsoft.com/office/drawing/2014/main" id="{96B4F7E5-CA80-410F-B875-29F2152C200D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>
          <a:extLst>
            <a:ext uri="{FF2B5EF4-FFF2-40B4-BE49-F238E27FC236}">
              <a16:creationId xmlns:a16="http://schemas.microsoft.com/office/drawing/2014/main" id="{5F959584-2B97-40D6-934C-408418C01501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>
          <a:extLst>
            <a:ext uri="{FF2B5EF4-FFF2-40B4-BE49-F238E27FC236}">
              <a16:creationId xmlns:a16="http://schemas.microsoft.com/office/drawing/2014/main" id="{978B2451-8863-4A69-A4E0-6F64C490E5C7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>
          <a:extLst>
            <a:ext uri="{FF2B5EF4-FFF2-40B4-BE49-F238E27FC236}">
              <a16:creationId xmlns:a16="http://schemas.microsoft.com/office/drawing/2014/main" id="{21AEDDFC-961F-41D7-A72E-B8EE3126729A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>
          <a:extLst>
            <a:ext uri="{FF2B5EF4-FFF2-40B4-BE49-F238E27FC236}">
              <a16:creationId xmlns:a16="http://schemas.microsoft.com/office/drawing/2014/main" id="{80026C59-2A01-4825-A8A5-4269BE6CCE18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>
          <a:extLst>
            <a:ext uri="{FF2B5EF4-FFF2-40B4-BE49-F238E27FC236}">
              <a16:creationId xmlns:a16="http://schemas.microsoft.com/office/drawing/2014/main" id="{58ED44B3-1723-4F6F-A31D-CF28D4E69BE4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>
          <a:extLst>
            <a:ext uri="{FF2B5EF4-FFF2-40B4-BE49-F238E27FC236}">
              <a16:creationId xmlns:a16="http://schemas.microsoft.com/office/drawing/2014/main" id="{8087D2FD-E1B2-4F41-AD0F-EB07D7DB84AD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>
          <a:extLst>
            <a:ext uri="{FF2B5EF4-FFF2-40B4-BE49-F238E27FC236}">
              <a16:creationId xmlns:a16="http://schemas.microsoft.com/office/drawing/2014/main" id="{BC7FE42B-8B14-4C26-8E54-1518CB3D385A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>
          <a:extLst>
            <a:ext uri="{FF2B5EF4-FFF2-40B4-BE49-F238E27FC236}">
              <a16:creationId xmlns:a16="http://schemas.microsoft.com/office/drawing/2014/main" id="{EA97AE1C-0DBC-49E4-B6AD-B10B0C0212EB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>
          <a:extLst>
            <a:ext uri="{FF2B5EF4-FFF2-40B4-BE49-F238E27FC236}">
              <a16:creationId xmlns:a16="http://schemas.microsoft.com/office/drawing/2014/main" id="{57DFC8E1-8A89-4F22-96A9-C8BD87CFEFC5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>
          <a:extLst>
            <a:ext uri="{FF2B5EF4-FFF2-40B4-BE49-F238E27FC236}">
              <a16:creationId xmlns:a16="http://schemas.microsoft.com/office/drawing/2014/main" id="{CB0FF189-5AAD-405C-90E8-9ACB90A089E4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>
          <a:extLst>
            <a:ext uri="{FF2B5EF4-FFF2-40B4-BE49-F238E27FC236}">
              <a16:creationId xmlns:a16="http://schemas.microsoft.com/office/drawing/2014/main" id="{57B274DB-CDA1-46E5-908F-942864A68B60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>
          <a:extLst>
            <a:ext uri="{FF2B5EF4-FFF2-40B4-BE49-F238E27FC236}">
              <a16:creationId xmlns:a16="http://schemas.microsoft.com/office/drawing/2014/main" id="{015C28C7-9779-4EE8-B256-418A26D441F0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>
          <a:extLst>
            <a:ext uri="{FF2B5EF4-FFF2-40B4-BE49-F238E27FC236}">
              <a16:creationId xmlns:a16="http://schemas.microsoft.com/office/drawing/2014/main" id="{5BCA1AC4-EBF1-4EEA-BB3C-F3C8E3F22933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>
          <a:extLst>
            <a:ext uri="{FF2B5EF4-FFF2-40B4-BE49-F238E27FC236}">
              <a16:creationId xmlns:a16="http://schemas.microsoft.com/office/drawing/2014/main" id="{A468A43B-2447-4674-9A11-B512A906C8FF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>
          <a:extLst>
            <a:ext uri="{FF2B5EF4-FFF2-40B4-BE49-F238E27FC236}">
              <a16:creationId xmlns:a16="http://schemas.microsoft.com/office/drawing/2014/main" id="{BA6A1D71-8271-43E3-B7C1-5A47842F4E04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>
          <a:extLst>
            <a:ext uri="{FF2B5EF4-FFF2-40B4-BE49-F238E27FC236}">
              <a16:creationId xmlns:a16="http://schemas.microsoft.com/office/drawing/2014/main" id="{02F8A571-E224-44A2-9197-7B910C556B0A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>
          <a:extLst>
            <a:ext uri="{FF2B5EF4-FFF2-40B4-BE49-F238E27FC236}">
              <a16:creationId xmlns:a16="http://schemas.microsoft.com/office/drawing/2014/main" id="{B319A1C2-7548-4A30-B70F-AB4394C3B4C5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>
          <a:extLst>
            <a:ext uri="{FF2B5EF4-FFF2-40B4-BE49-F238E27FC236}">
              <a16:creationId xmlns:a16="http://schemas.microsoft.com/office/drawing/2014/main" id="{4F5582D6-F85F-4210-AE36-8D1E008EC6C9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>
          <a:extLst>
            <a:ext uri="{FF2B5EF4-FFF2-40B4-BE49-F238E27FC236}">
              <a16:creationId xmlns:a16="http://schemas.microsoft.com/office/drawing/2014/main" id="{55CE2C99-054E-4A2A-A065-99D6D0ECAB33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>
          <a:extLst>
            <a:ext uri="{FF2B5EF4-FFF2-40B4-BE49-F238E27FC236}">
              <a16:creationId xmlns:a16="http://schemas.microsoft.com/office/drawing/2014/main" id="{869A4FCE-A76D-4CE9-936B-452032697E20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>
          <a:extLst>
            <a:ext uri="{FF2B5EF4-FFF2-40B4-BE49-F238E27FC236}">
              <a16:creationId xmlns:a16="http://schemas.microsoft.com/office/drawing/2014/main" id="{3FDD4C2C-EFBD-4339-A91A-D7D406201764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>
          <a:extLst>
            <a:ext uri="{FF2B5EF4-FFF2-40B4-BE49-F238E27FC236}">
              <a16:creationId xmlns:a16="http://schemas.microsoft.com/office/drawing/2014/main" id="{66E70C5B-AE00-4356-A1F2-E85A31A7045C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>
          <a:extLst>
            <a:ext uri="{FF2B5EF4-FFF2-40B4-BE49-F238E27FC236}">
              <a16:creationId xmlns:a16="http://schemas.microsoft.com/office/drawing/2014/main" id="{E3BCF7B8-57E2-430A-A1F2-8526C0724F6E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>
          <a:extLst>
            <a:ext uri="{FF2B5EF4-FFF2-40B4-BE49-F238E27FC236}">
              <a16:creationId xmlns:a16="http://schemas.microsoft.com/office/drawing/2014/main" id="{0D4031C3-4C73-4FF1-BAFA-9FF8E81224F3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>
          <a:extLst>
            <a:ext uri="{FF2B5EF4-FFF2-40B4-BE49-F238E27FC236}">
              <a16:creationId xmlns:a16="http://schemas.microsoft.com/office/drawing/2014/main" id="{64C8AAA6-49DC-42DA-ACF9-9688DF56E14C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>
          <a:extLst>
            <a:ext uri="{FF2B5EF4-FFF2-40B4-BE49-F238E27FC236}">
              <a16:creationId xmlns:a16="http://schemas.microsoft.com/office/drawing/2014/main" id="{AD056E77-A677-4067-8306-C8F24D152063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>
          <a:extLst>
            <a:ext uri="{FF2B5EF4-FFF2-40B4-BE49-F238E27FC236}">
              <a16:creationId xmlns:a16="http://schemas.microsoft.com/office/drawing/2014/main" id="{E3795C9D-971C-49F4-8599-7FF2EC08DEFC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>
          <a:extLst>
            <a:ext uri="{FF2B5EF4-FFF2-40B4-BE49-F238E27FC236}">
              <a16:creationId xmlns:a16="http://schemas.microsoft.com/office/drawing/2014/main" id="{8E80B4B8-DC3A-4E59-8346-7615E23D4BDF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>
          <a:extLst>
            <a:ext uri="{FF2B5EF4-FFF2-40B4-BE49-F238E27FC236}">
              <a16:creationId xmlns:a16="http://schemas.microsoft.com/office/drawing/2014/main" id="{54B37F28-EE6D-4A10-B493-5D5D59CD66AE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>
          <a:extLst>
            <a:ext uri="{FF2B5EF4-FFF2-40B4-BE49-F238E27FC236}">
              <a16:creationId xmlns:a16="http://schemas.microsoft.com/office/drawing/2014/main" id="{84E93256-641C-4425-8FAD-6566FB2AD7F6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>
          <a:extLst>
            <a:ext uri="{FF2B5EF4-FFF2-40B4-BE49-F238E27FC236}">
              <a16:creationId xmlns:a16="http://schemas.microsoft.com/office/drawing/2014/main" id="{850EF182-B380-4C9D-9799-5194D7E5E0DC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>
          <a:extLst>
            <a:ext uri="{FF2B5EF4-FFF2-40B4-BE49-F238E27FC236}">
              <a16:creationId xmlns:a16="http://schemas.microsoft.com/office/drawing/2014/main" id="{31A8CE32-E709-4E38-8EA6-6E25837FC2F0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>
          <a:extLst>
            <a:ext uri="{FF2B5EF4-FFF2-40B4-BE49-F238E27FC236}">
              <a16:creationId xmlns:a16="http://schemas.microsoft.com/office/drawing/2014/main" id="{45C5BF7D-8873-438D-8BED-AAA49B7C0C88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>
          <a:extLst>
            <a:ext uri="{FF2B5EF4-FFF2-40B4-BE49-F238E27FC236}">
              <a16:creationId xmlns:a16="http://schemas.microsoft.com/office/drawing/2014/main" id="{AE085BC3-6644-4C34-918F-751D50FB5FFA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>
          <a:extLst>
            <a:ext uri="{FF2B5EF4-FFF2-40B4-BE49-F238E27FC236}">
              <a16:creationId xmlns:a16="http://schemas.microsoft.com/office/drawing/2014/main" id="{EEC4A0F7-E744-4D7F-A9F3-497F3E2FD583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>
          <a:extLst>
            <a:ext uri="{FF2B5EF4-FFF2-40B4-BE49-F238E27FC236}">
              <a16:creationId xmlns:a16="http://schemas.microsoft.com/office/drawing/2014/main" id="{9F98D6A1-0F2F-4833-B66A-0C01CDDD748B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>
          <a:extLst>
            <a:ext uri="{FF2B5EF4-FFF2-40B4-BE49-F238E27FC236}">
              <a16:creationId xmlns:a16="http://schemas.microsoft.com/office/drawing/2014/main" id="{500F1F01-E6B0-44BB-8F1A-3B03F4736A81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>
          <a:extLst>
            <a:ext uri="{FF2B5EF4-FFF2-40B4-BE49-F238E27FC236}">
              <a16:creationId xmlns:a16="http://schemas.microsoft.com/office/drawing/2014/main" id="{BE42B3AA-1896-4A0C-A7E2-ED2DFE7B36BF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>
          <a:extLst>
            <a:ext uri="{FF2B5EF4-FFF2-40B4-BE49-F238E27FC236}">
              <a16:creationId xmlns:a16="http://schemas.microsoft.com/office/drawing/2014/main" id="{F8871DAD-C27B-4F85-A732-BFA21FB352E9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>
          <a:extLst>
            <a:ext uri="{FF2B5EF4-FFF2-40B4-BE49-F238E27FC236}">
              <a16:creationId xmlns:a16="http://schemas.microsoft.com/office/drawing/2014/main" id="{0BD913E1-8B94-480C-8772-6F375223F061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>
          <a:extLst>
            <a:ext uri="{FF2B5EF4-FFF2-40B4-BE49-F238E27FC236}">
              <a16:creationId xmlns:a16="http://schemas.microsoft.com/office/drawing/2014/main" id="{7D23D5CF-0920-4CBE-90E7-FE2AA63837A2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>
          <a:extLst>
            <a:ext uri="{FF2B5EF4-FFF2-40B4-BE49-F238E27FC236}">
              <a16:creationId xmlns:a16="http://schemas.microsoft.com/office/drawing/2014/main" id="{DC939B2E-C62B-4BC4-958B-7CF7DDEA5232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>
          <a:extLst>
            <a:ext uri="{FF2B5EF4-FFF2-40B4-BE49-F238E27FC236}">
              <a16:creationId xmlns:a16="http://schemas.microsoft.com/office/drawing/2014/main" id="{22E3619B-4DB3-4624-AC4A-E41C3DE32A1E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>
          <a:extLst>
            <a:ext uri="{FF2B5EF4-FFF2-40B4-BE49-F238E27FC236}">
              <a16:creationId xmlns:a16="http://schemas.microsoft.com/office/drawing/2014/main" id="{091995F6-0DB0-446C-AF55-222B91F8F6C8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>
          <a:extLst>
            <a:ext uri="{FF2B5EF4-FFF2-40B4-BE49-F238E27FC236}">
              <a16:creationId xmlns:a16="http://schemas.microsoft.com/office/drawing/2014/main" id="{5A8E0633-9DD4-4E8C-9A3F-DD30F5F74278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>
          <a:extLst>
            <a:ext uri="{FF2B5EF4-FFF2-40B4-BE49-F238E27FC236}">
              <a16:creationId xmlns:a16="http://schemas.microsoft.com/office/drawing/2014/main" id="{DC641441-4F0D-49AA-A470-8D48BBA0CFEF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>
          <a:extLst>
            <a:ext uri="{FF2B5EF4-FFF2-40B4-BE49-F238E27FC236}">
              <a16:creationId xmlns:a16="http://schemas.microsoft.com/office/drawing/2014/main" id="{D1E50530-786D-4ABB-9B92-841C2F63C7E8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>
          <a:extLst>
            <a:ext uri="{FF2B5EF4-FFF2-40B4-BE49-F238E27FC236}">
              <a16:creationId xmlns:a16="http://schemas.microsoft.com/office/drawing/2014/main" id="{A7D29A1F-EC54-4595-AE8E-C25F8E9F9BC6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>
          <a:extLst>
            <a:ext uri="{FF2B5EF4-FFF2-40B4-BE49-F238E27FC236}">
              <a16:creationId xmlns:a16="http://schemas.microsoft.com/office/drawing/2014/main" id="{2C6553B4-BA8B-4AE7-923B-4E5EA3CBEB6A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>
          <a:extLst>
            <a:ext uri="{FF2B5EF4-FFF2-40B4-BE49-F238E27FC236}">
              <a16:creationId xmlns:a16="http://schemas.microsoft.com/office/drawing/2014/main" id="{6D3EDBE7-9AA3-4507-90E9-E3BE7DD5914F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>
          <a:extLst>
            <a:ext uri="{FF2B5EF4-FFF2-40B4-BE49-F238E27FC236}">
              <a16:creationId xmlns:a16="http://schemas.microsoft.com/office/drawing/2014/main" id="{979CF6A4-3F89-4DB6-BE1F-4A84EDAD14AC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>
          <a:extLst>
            <a:ext uri="{FF2B5EF4-FFF2-40B4-BE49-F238E27FC236}">
              <a16:creationId xmlns:a16="http://schemas.microsoft.com/office/drawing/2014/main" id="{CF6BF54B-D15E-43C9-9519-8D8A506D21DF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>
          <a:extLst>
            <a:ext uri="{FF2B5EF4-FFF2-40B4-BE49-F238E27FC236}">
              <a16:creationId xmlns:a16="http://schemas.microsoft.com/office/drawing/2014/main" id="{09FF8487-B0CD-4430-962F-6AAD3B758BF7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>
          <a:extLst>
            <a:ext uri="{FF2B5EF4-FFF2-40B4-BE49-F238E27FC236}">
              <a16:creationId xmlns:a16="http://schemas.microsoft.com/office/drawing/2014/main" id="{CCDB1AC3-AB47-4964-AFE7-45E2769F47EB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>
          <a:extLst>
            <a:ext uri="{FF2B5EF4-FFF2-40B4-BE49-F238E27FC236}">
              <a16:creationId xmlns:a16="http://schemas.microsoft.com/office/drawing/2014/main" id="{84FEA72F-76F5-42F0-8C43-C2AFCDA76FD6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>
          <a:extLst>
            <a:ext uri="{FF2B5EF4-FFF2-40B4-BE49-F238E27FC236}">
              <a16:creationId xmlns:a16="http://schemas.microsoft.com/office/drawing/2014/main" id="{71984881-58ED-4C2E-B633-D71DD247BA8A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>
          <a:extLst>
            <a:ext uri="{FF2B5EF4-FFF2-40B4-BE49-F238E27FC236}">
              <a16:creationId xmlns:a16="http://schemas.microsoft.com/office/drawing/2014/main" id="{5A6667DA-F89D-4EE1-A04D-1CF4BA8B0C59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>
          <a:extLst>
            <a:ext uri="{FF2B5EF4-FFF2-40B4-BE49-F238E27FC236}">
              <a16:creationId xmlns:a16="http://schemas.microsoft.com/office/drawing/2014/main" id="{D97A6C01-0042-4473-814A-B0CBFF1C02E0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>
          <a:extLst>
            <a:ext uri="{FF2B5EF4-FFF2-40B4-BE49-F238E27FC236}">
              <a16:creationId xmlns:a16="http://schemas.microsoft.com/office/drawing/2014/main" id="{994B1748-FA42-4B76-B182-6273904347C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>
          <a:extLst>
            <a:ext uri="{FF2B5EF4-FFF2-40B4-BE49-F238E27FC236}">
              <a16:creationId xmlns:a16="http://schemas.microsoft.com/office/drawing/2014/main" id="{103A6B65-3FE0-4F4F-9060-6FD25043333A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>
          <a:extLst>
            <a:ext uri="{FF2B5EF4-FFF2-40B4-BE49-F238E27FC236}">
              <a16:creationId xmlns:a16="http://schemas.microsoft.com/office/drawing/2014/main" id="{718C5C2A-22EF-4508-9514-489D638C73FD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>
          <a:extLst>
            <a:ext uri="{FF2B5EF4-FFF2-40B4-BE49-F238E27FC236}">
              <a16:creationId xmlns:a16="http://schemas.microsoft.com/office/drawing/2014/main" id="{27744DB6-F019-4F43-BACE-B154BF7B18C0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>
          <a:extLst>
            <a:ext uri="{FF2B5EF4-FFF2-40B4-BE49-F238E27FC236}">
              <a16:creationId xmlns:a16="http://schemas.microsoft.com/office/drawing/2014/main" id="{4D1100F2-A997-4D37-AF17-18A3FD6FDA5A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>
          <a:extLst>
            <a:ext uri="{FF2B5EF4-FFF2-40B4-BE49-F238E27FC236}">
              <a16:creationId xmlns:a16="http://schemas.microsoft.com/office/drawing/2014/main" id="{DD1F9F8B-2751-4FD4-990B-BAE60917C4B0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>
          <a:extLst>
            <a:ext uri="{FF2B5EF4-FFF2-40B4-BE49-F238E27FC236}">
              <a16:creationId xmlns:a16="http://schemas.microsoft.com/office/drawing/2014/main" id="{68B3EEAD-099D-4E58-B4F9-53C968CB531B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>
          <a:extLst>
            <a:ext uri="{FF2B5EF4-FFF2-40B4-BE49-F238E27FC236}">
              <a16:creationId xmlns:a16="http://schemas.microsoft.com/office/drawing/2014/main" id="{9EF1AE67-C13B-4535-A2F1-0CE31FC06A17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>
          <a:extLst>
            <a:ext uri="{FF2B5EF4-FFF2-40B4-BE49-F238E27FC236}">
              <a16:creationId xmlns:a16="http://schemas.microsoft.com/office/drawing/2014/main" id="{EACE38B1-CE63-4B9C-9B98-4DDE0F3E887E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>
          <a:extLst>
            <a:ext uri="{FF2B5EF4-FFF2-40B4-BE49-F238E27FC236}">
              <a16:creationId xmlns:a16="http://schemas.microsoft.com/office/drawing/2014/main" id="{B385D7BC-9BF1-4EC9-B488-8FC74F163B01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>
          <a:extLst>
            <a:ext uri="{FF2B5EF4-FFF2-40B4-BE49-F238E27FC236}">
              <a16:creationId xmlns:a16="http://schemas.microsoft.com/office/drawing/2014/main" id="{622406D2-5387-408A-AA29-6FAFAB33C872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>
          <a:extLst>
            <a:ext uri="{FF2B5EF4-FFF2-40B4-BE49-F238E27FC236}">
              <a16:creationId xmlns:a16="http://schemas.microsoft.com/office/drawing/2014/main" id="{8E584412-0F47-4A19-9886-EA29473C3F58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>
          <a:extLst>
            <a:ext uri="{FF2B5EF4-FFF2-40B4-BE49-F238E27FC236}">
              <a16:creationId xmlns:a16="http://schemas.microsoft.com/office/drawing/2014/main" id="{3711FE77-FE34-4E3C-92D9-7DEF08E8CE48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>
          <a:extLst>
            <a:ext uri="{FF2B5EF4-FFF2-40B4-BE49-F238E27FC236}">
              <a16:creationId xmlns:a16="http://schemas.microsoft.com/office/drawing/2014/main" id="{1CEECE4B-C61C-4801-A2E9-4DA9EC53076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>
          <a:extLst>
            <a:ext uri="{FF2B5EF4-FFF2-40B4-BE49-F238E27FC236}">
              <a16:creationId xmlns:a16="http://schemas.microsoft.com/office/drawing/2014/main" id="{482881BC-9556-4FB4-ABD9-79721B2859DB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>
          <a:extLst>
            <a:ext uri="{FF2B5EF4-FFF2-40B4-BE49-F238E27FC236}">
              <a16:creationId xmlns:a16="http://schemas.microsoft.com/office/drawing/2014/main" id="{5D0B1FAF-9E9F-41E8-9F48-5BD25DD6B840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>
          <a:extLst>
            <a:ext uri="{FF2B5EF4-FFF2-40B4-BE49-F238E27FC236}">
              <a16:creationId xmlns:a16="http://schemas.microsoft.com/office/drawing/2014/main" id="{26405C55-32F6-4570-92C0-039185A98DE8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>
          <a:extLst>
            <a:ext uri="{FF2B5EF4-FFF2-40B4-BE49-F238E27FC236}">
              <a16:creationId xmlns:a16="http://schemas.microsoft.com/office/drawing/2014/main" id="{FD804A82-E0EE-4B47-9206-38AEB054ECB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>
          <a:extLst>
            <a:ext uri="{FF2B5EF4-FFF2-40B4-BE49-F238E27FC236}">
              <a16:creationId xmlns:a16="http://schemas.microsoft.com/office/drawing/2014/main" id="{83ED34F9-77C9-4ADD-9530-B20BC86C427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>
          <a:extLst>
            <a:ext uri="{FF2B5EF4-FFF2-40B4-BE49-F238E27FC236}">
              <a16:creationId xmlns:a16="http://schemas.microsoft.com/office/drawing/2014/main" id="{CA710D80-AACF-4FDE-A44D-F3209A854192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>
          <a:extLst>
            <a:ext uri="{FF2B5EF4-FFF2-40B4-BE49-F238E27FC236}">
              <a16:creationId xmlns:a16="http://schemas.microsoft.com/office/drawing/2014/main" id="{5B07DD42-0A81-4A01-B2DF-804DC82EE884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>
          <a:extLst>
            <a:ext uri="{FF2B5EF4-FFF2-40B4-BE49-F238E27FC236}">
              <a16:creationId xmlns:a16="http://schemas.microsoft.com/office/drawing/2014/main" id="{27041BD0-CCBE-4C4B-8ACA-041444D3516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>
          <a:extLst>
            <a:ext uri="{FF2B5EF4-FFF2-40B4-BE49-F238E27FC236}">
              <a16:creationId xmlns:a16="http://schemas.microsoft.com/office/drawing/2014/main" id="{2F4BDC47-9321-4CF8-8A06-2FB8F66B69FF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>
          <a:extLst>
            <a:ext uri="{FF2B5EF4-FFF2-40B4-BE49-F238E27FC236}">
              <a16:creationId xmlns:a16="http://schemas.microsoft.com/office/drawing/2014/main" id="{89A9B125-B6D4-4395-A336-681539ECC77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>
          <a:extLst>
            <a:ext uri="{FF2B5EF4-FFF2-40B4-BE49-F238E27FC236}">
              <a16:creationId xmlns:a16="http://schemas.microsoft.com/office/drawing/2014/main" id="{B8CF5149-F811-4ABB-B602-707F7BA3A49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>
          <a:extLst>
            <a:ext uri="{FF2B5EF4-FFF2-40B4-BE49-F238E27FC236}">
              <a16:creationId xmlns:a16="http://schemas.microsoft.com/office/drawing/2014/main" id="{49B1E3C3-865E-42E0-9681-2606F6B86DCA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>
          <a:extLst>
            <a:ext uri="{FF2B5EF4-FFF2-40B4-BE49-F238E27FC236}">
              <a16:creationId xmlns:a16="http://schemas.microsoft.com/office/drawing/2014/main" id="{DAFFCDA7-8718-415B-AA45-2F43FEA9C5E8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>
          <a:extLst>
            <a:ext uri="{FF2B5EF4-FFF2-40B4-BE49-F238E27FC236}">
              <a16:creationId xmlns:a16="http://schemas.microsoft.com/office/drawing/2014/main" id="{34315AF9-A02A-4066-A8A2-5361FE692B0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>
          <a:extLst>
            <a:ext uri="{FF2B5EF4-FFF2-40B4-BE49-F238E27FC236}">
              <a16:creationId xmlns:a16="http://schemas.microsoft.com/office/drawing/2014/main" id="{2C2ADADC-7FC5-48A3-833C-C7082DD3C8D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>
          <a:extLst>
            <a:ext uri="{FF2B5EF4-FFF2-40B4-BE49-F238E27FC236}">
              <a16:creationId xmlns:a16="http://schemas.microsoft.com/office/drawing/2014/main" id="{0908ADC9-593F-4CA4-BEBC-CECFDE14793D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>
          <a:extLst>
            <a:ext uri="{FF2B5EF4-FFF2-40B4-BE49-F238E27FC236}">
              <a16:creationId xmlns:a16="http://schemas.microsoft.com/office/drawing/2014/main" id="{B8F9E1A6-9B2A-4736-B9D8-0C0F775A26C4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>
          <a:extLst>
            <a:ext uri="{FF2B5EF4-FFF2-40B4-BE49-F238E27FC236}">
              <a16:creationId xmlns:a16="http://schemas.microsoft.com/office/drawing/2014/main" id="{6CBDF5BD-0760-4F5D-A0ED-B81167689FE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>
          <a:extLst>
            <a:ext uri="{FF2B5EF4-FFF2-40B4-BE49-F238E27FC236}">
              <a16:creationId xmlns:a16="http://schemas.microsoft.com/office/drawing/2014/main" id="{795B5A4A-0766-4879-9023-9F186F1450B6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>
          <a:extLst>
            <a:ext uri="{FF2B5EF4-FFF2-40B4-BE49-F238E27FC236}">
              <a16:creationId xmlns:a16="http://schemas.microsoft.com/office/drawing/2014/main" id="{4761D4FD-7799-41D4-9B43-E66351F9B04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>
          <a:extLst>
            <a:ext uri="{FF2B5EF4-FFF2-40B4-BE49-F238E27FC236}">
              <a16:creationId xmlns:a16="http://schemas.microsoft.com/office/drawing/2014/main" id="{A44077F9-1DBF-4CAC-BFE3-B2024F45D91E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>
          <a:extLst>
            <a:ext uri="{FF2B5EF4-FFF2-40B4-BE49-F238E27FC236}">
              <a16:creationId xmlns:a16="http://schemas.microsoft.com/office/drawing/2014/main" id="{5D61C05C-5A94-4A18-9D0A-E3AB88D93040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>
          <a:extLst>
            <a:ext uri="{FF2B5EF4-FFF2-40B4-BE49-F238E27FC236}">
              <a16:creationId xmlns:a16="http://schemas.microsoft.com/office/drawing/2014/main" id="{0772EA70-98CE-4337-BD0D-E09F1E29C35D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>
          <a:extLst>
            <a:ext uri="{FF2B5EF4-FFF2-40B4-BE49-F238E27FC236}">
              <a16:creationId xmlns:a16="http://schemas.microsoft.com/office/drawing/2014/main" id="{B893EB08-9972-4C41-BAE3-4F1E2370471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>
          <a:extLst>
            <a:ext uri="{FF2B5EF4-FFF2-40B4-BE49-F238E27FC236}">
              <a16:creationId xmlns:a16="http://schemas.microsoft.com/office/drawing/2014/main" id="{ABA6F563-8C11-4353-8F6A-9618DE8E8FBB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>
          <a:extLst>
            <a:ext uri="{FF2B5EF4-FFF2-40B4-BE49-F238E27FC236}">
              <a16:creationId xmlns:a16="http://schemas.microsoft.com/office/drawing/2014/main" id="{FD263315-FEAF-4149-B8C1-EF7B2220890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>
          <a:extLst>
            <a:ext uri="{FF2B5EF4-FFF2-40B4-BE49-F238E27FC236}">
              <a16:creationId xmlns:a16="http://schemas.microsoft.com/office/drawing/2014/main" id="{1B880942-A996-41B5-A8C6-7D8F926F77BC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>
          <a:extLst>
            <a:ext uri="{FF2B5EF4-FFF2-40B4-BE49-F238E27FC236}">
              <a16:creationId xmlns:a16="http://schemas.microsoft.com/office/drawing/2014/main" id="{11D80445-0A6B-4E43-85A3-FC0CDEA3A2CD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>
          <a:extLst>
            <a:ext uri="{FF2B5EF4-FFF2-40B4-BE49-F238E27FC236}">
              <a16:creationId xmlns:a16="http://schemas.microsoft.com/office/drawing/2014/main" id="{E8268CFF-47C4-434E-9C0B-E5D30B871C7D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>
          <a:extLst>
            <a:ext uri="{FF2B5EF4-FFF2-40B4-BE49-F238E27FC236}">
              <a16:creationId xmlns:a16="http://schemas.microsoft.com/office/drawing/2014/main" id="{425AF0C7-F965-4648-B087-3777599B0F6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>
          <a:extLst>
            <a:ext uri="{FF2B5EF4-FFF2-40B4-BE49-F238E27FC236}">
              <a16:creationId xmlns:a16="http://schemas.microsoft.com/office/drawing/2014/main" id="{B612F7E6-2C2A-4DC8-ABBC-6C60F8325B1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>
          <a:extLst>
            <a:ext uri="{FF2B5EF4-FFF2-40B4-BE49-F238E27FC236}">
              <a16:creationId xmlns:a16="http://schemas.microsoft.com/office/drawing/2014/main" id="{8BC2D0E1-A345-46BC-9898-B11B75DC64E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>
          <a:extLst>
            <a:ext uri="{FF2B5EF4-FFF2-40B4-BE49-F238E27FC236}">
              <a16:creationId xmlns:a16="http://schemas.microsoft.com/office/drawing/2014/main" id="{F701A5B0-6E20-4071-9135-673FAC75FBDC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>
          <a:extLst>
            <a:ext uri="{FF2B5EF4-FFF2-40B4-BE49-F238E27FC236}">
              <a16:creationId xmlns:a16="http://schemas.microsoft.com/office/drawing/2014/main" id="{907EFD47-2EEC-46F0-BDC3-B4748366B6F2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>
          <a:extLst>
            <a:ext uri="{FF2B5EF4-FFF2-40B4-BE49-F238E27FC236}">
              <a16:creationId xmlns:a16="http://schemas.microsoft.com/office/drawing/2014/main" id="{348CE056-68A8-45F5-8C58-1D1EFF91325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>
          <a:extLst>
            <a:ext uri="{FF2B5EF4-FFF2-40B4-BE49-F238E27FC236}">
              <a16:creationId xmlns:a16="http://schemas.microsoft.com/office/drawing/2014/main" id="{90F75BAC-165B-4979-93B0-142BD0A5C6A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>
          <a:extLst>
            <a:ext uri="{FF2B5EF4-FFF2-40B4-BE49-F238E27FC236}">
              <a16:creationId xmlns:a16="http://schemas.microsoft.com/office/drawing/2014/main" id="{7C953334-6770-4162-967B-605271A7F7F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>
          <a:extLst>
            <a:ext uri="{FF2B5EF4-FFF2-40B4-BE49-F238E27FC236}">
              <a16:creationId xmlns:a16="http://schemas.microsoft.com/office/drawing/2014/main" id="{400A76E2-3CDA-4372-A4CB-059A6CB1EAD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>
          <a:extLst>
            <a:ext uri="{FF2B5EF4-FFF2-40B4-BE49-F238E27FC236}">
              <a16:creationId xmlns:a16="http://schemas.microsoft.com/office/drawing/2014/main" id="{A76DE9E4-EAA8-405F-A146-8FCB2B9382E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>
          <a:extLst>
            <a:ext uri="{FF2B5EF4-FFF2-40B4-BE49-F238E27FC236}">
              <a16:creationId xmlns:a16="http://schemas.microsoft.com/office/drawing/2014/main" id="{60ECF926-6816-42D7-B25E-066AB2B2616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>
          <a:extLst>
            <a:ext uri="{FF2B5EF4-FFF2-40B4-BE49-F238E27FC236}">
              <a16:creationId xmlns:a16="http://schemas.microsoft.com/office/drawing/2014/main" id="{A87D6172-8D0D-404A-931E-07D62227B08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>
          <a:extLst>
            <a:ext uri="{FF2B5EF4-FFF2-40B4-BE49-F238E27FC236}">
              <a16:creationId xmlns:a16="http://schemas.microsoft.com/office/drawing/2014/main" id="{88049681-BEDF-46F2-854D-F7CB89B4552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>
          <a:extLst>
            <a:ext uri="{FF2B5EF4-FFF2-40B4-BE49-F238E27FC236}">
              <a16:creationId xmlns:a16="http://schemas.microsoft.com/office/drawing/2014/main" id="{ECC04EC6-5A60-4478-9E42-758C939B7765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>
          <a:extLst>
            <a:ext uri="{FF2B5EF4-FFF2-40B4-BE49-F238E27FC236}">
              <a16:creationId xmlns:a16="http://schemas.microsoft.com/office/drawing/2014/main" id="{B90909D4-118A-4CB7-8496-1DF731241F4A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>
          <a:extLst>
            <a:ext uri="{FF2B5EF4-FFF2-40B4-BE49-F238E27FC236}">
              <a16:creationId xmlns:a16="http://schemas.microsoft.com/office/drawing/2014/main" id="{EC39A6EE-5603-4AE1-8E6E-67A93F7124E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>
          <a:extLst>
            <a:ext uri="{FF2B5EF4-FFF2-40B4-BE49-F238E27FC236}">
              <a16:creationId xmlns:a16="http://schemas.microsoft.com/office/drawing/2014/main" id="{8D90B11B-96F5-4338-AA88-872B3598210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>
          <a:extLst>
            <a:ext uri="{FF2B5EF4-FFF2-40B4-BE49-F238E27FC236}">
              <a16:creationId xmlns:a16="http://schemas.microsoft.com/office/drawing/2014/main" id="{8D3BD78F-16F6-4F6C-9577-2F411971315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>
          <a:extLst>
            <a:ext uri="{FF2B5EF4-FFF2-40B4-BE49-F238E27FC236}">
              <a16:creationId xmlns:a16="http://schemas.microsoft.com/office/drawing/2014/main" id="{899907D5-7738-4C05-84B8-DC13C3B15C8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>
          <a:extLst>
            <a:ext uri="{FF2B5EF4-FFF2-40B4-BE49-F238E27FC236}">
              <a16:creationId xmlns:a16="http://schemas.microsoft.com/office/drawing/2014/main" id="{CAC004C8-B8D6-4C0C-9234-5B99F4D0C3C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>
          <a:extLst>
            <a:ext uri="{FF2B5EF4-FFF2-40B4-BE49-F238E27FC236}">
              <a16:creationId xmlns:a16="http://schemas.microsoft.com/office/drawing/2014/main" id="{6B648E1D-7CE8-4AE6-B88B-8A2B97FE4CC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>
          <a:extLst>
            <a:ext uri="{FF2B5EF4-FFF2-40B4-BE49-F238E27FC236}">
              <a16:creationId xmlns:a16="http://schemas.microsoft.com/office/drawing/2014/main" id="{7F83576E-365C-4BE5-879C-DDD0D7447C5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>
          <a:extLst>
            <a:ext uri="{FF2B5EF4-FFF2-40B4-BE49-F238E27FC236}">
              <a16:creationId xmlns:a16="http://schemas.microsoft.com/office/drawing/2014/main" id="{DD74BE30-16A0-4854-AE7A-3D8BD5BC37E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>
          <a:extLst>
            <a:ext uri="{FF2B5EF4-FFF2-40B4-BE49-F238E27FC236}">
              <a16:creationId xmlns:a16="http://schemas.microsoft.com/office/drawing/2014/main" id="{E6877592-23F6-485B-A083-E711B17E3D8F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>
          <a:extLst>
            <a:ext uri="{FF2B5EF4-FFF2-40B4-BE49-F238E27FC236}">
              <a16:creationId xmlns:a16="http://schemas.microsoft.com/office/drawing/2014/main" id="{3D3DE960-896C-4437-9033-10E6C508ABCC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>
          <a:extLst>
            <a:ext uri="{FF2B5EF4-FFF2-40B4-BE49-F238E27FC236}">
              <a16:creationId xmlns:a16="http://schemas.microsoft.com/office/drawing/2014/main" id="{20A4CDC6-F574-41F4-B12C-3FC98D9A8AB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>
          <a:extLst>
            <a:ext uri="{FF2B5EF4-FFF2-40B4-BE49-F238E27FC236}">
              <a16:creationId xmlns:a16="http://schemas.microsoft.com/office/drawing/2014/main" id="{06828143-2C65-4D55-BF3B-08B43F7FB221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>
          <a:extLst>
            <a:ext uri="{FF2B5EF4-FFF2-40B4-BE49-F238E27FC236}">
              <a16:creationId xmlns:a16="http://schemas.microsoft.com/office/drawing/2014/main" id="{0CDF6A73-4911-48F2-B63A-627D6542856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>
          <a:extLst>
            <a:ext uri="{FF2B5EF4-FFF2-40B4-BE49-F238E27FC236}">
              <a16:creationId xmlns:a16="http://schemas.microsoft.com/office/drawing/2014/main" id="{2847922E-214D-4A91-B3FF-3410EA8535C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>
          <a:extLst>
            <a:ext uri="{FF2B5EF4-FFF2-40B4-BE49-F238E27FC236}">
              <a16:creationId xmlns:a16="http://schemas.microsoft.com/office/drawing/2014/main" id="{1B6B93AB-5541-4568-9B91-F2CC7553565F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>
          <a:extLst>
            <a:ext uri="{FF2B5EF4-FFF2-40B4-BE49-F238E27FC236}">
              <a16:creationId xmlns:a16="http://schemas.microsoft.com/office/drawing/2014/main" id="{BE8CF85A-0736-4293-B28C-A51E1F097A9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>
          <a:extLst>
            <a:ext uri="{FF2B5EF4-FFF2-40B4-BE49-F238E27FC236}">
              <a16:creationId xmlns:a16="http://schemas.microsoft.com/office/drawing/2014/main" id="{C17F94AF-E250-4CFD-9C95-D021B15C6E4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>
          <a:extLst>
            <a:ext uri="{FF2B5EF4-FFF2-40B4-BE49-F238E27FC236}">
              <a16:creationId xmlns:a16="http://schemas.microsoft.com/office/drawing/2014/main" id="{3A4CCA4A-4175-4EC8-95A4-25008E3E891F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>
          <a:extLst>
            <a:ext uri="{FF2B5EF4-FFF2-40B4-BE49-F238E27FC236}">
              <a16:creationId xmlns:a16="http://schemas.microsoft.com/office/drawing/2014/main" id="{A7DDD15E-E35D-40E0-8A05-07DA1322E7B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>
          <a:extLst>
            <a:ext uri="{FF2B5EF4-FFF2-40B4-BE49-F238E27FC236}">
              <a16:creationId xmlns:a16="http://schemas.microsoft.com/office/drawing/2014/main" id="{528C3464-96A4-40EB-8ABA-535EE9D1DE5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>
          <a:extLst>
            <a:ext uri="{FF2B5EF4-FFF2-40B4-BE49-F238E27FC236}">
              <a16:creationId xmlns:a16="http://schemas.microsoft.com/office/drawing/2014/main" id="{5472D71D-5A62-4B3B-9F31-3DD93936B33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>
          <a:extLst>
            <a:ext uri="{FF2B5EF4-FFF2-40B4-BE49-F238E27FC236}">
              <a16:creationId xmlns:a16="http://schemas.microsoft.com/office/drawing/2014/main" id="{64A6D341-B4D0-4F7B-852D-B9E38529403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>
          <a:extLst>
            <a:ext uri="{FF2B5EF4-FFF2-40B4-BE49-F238E27FC236}">
              <a16:creationId xmlns:a16="http://schemas.microsoft.com/office/drawing/2014/main" id="{B54DB027-6DB4-4374-8C2E-DDC4FAD9C0AA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>
          <a:extLst>
            <a:ext uri="{FF2B5EF4-FFF2-40B4-BE49-F238E27FC236}">
              <a16:creationId xmlns:a16="http://schemas.microsoft.com/office/drawing/2014/main" id="{D01223E5-82DB-4936-805B-2E70FD0EDE4C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>
          <a:extLst>
            <a:ext uri="{FF2B5EF4-FFF2-40B4-BE49-F238E27FC236}">
              <a16:creationId xmlns:a16="http://schemas.microsoft.com/office/drawing/2014/main" id="{8E6D2126-66C9-4F8B-B56E-46BDFB965E4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>
          <a:extLst>
            <a:ext uri="{FF2B5EF4-FFF2-40B4-BE49-F238E27FC236}">
              <a16:creationId xmlns:a16="http://schemas.microsoft.com/office/drawing/2014/main" id="{169EE321-6300-48A7-8852-02468E249DB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>
          <a:extLst>
            <a:ext uri="{FF2B5EF4-FFF2-40B4-BE49-F238E27FC236}">
              <a16:creationId xmlns:a16="http://schemas.microsoft.com/office/drawing/2014/main" id="{602CB078-6E4A-4257-8DB9-D8553C9B7FD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>
          <a:extLst>
            <a:ext uri="{FF2B5EF4-FFF2-40B4-BE49-F238E27FC236}">
              <a16:creationId xmlns:a16="http://schemas.microsoft.com/office/drawing/2014/main" id="{886A6CF3-15DD-4985-9281-DB3C760A56C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>
          <a:extLst>
            <a:ext uri="{FF2B5EF4-FFF2-40B4-BE49-F238E27FC236}">
              <a16:creationId xmlns:a16="http://schemas.microsoft.com/office/drawing/2014/main" id="{083FD99B-4E9E-47C7-A6DE-91303A8DC3F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>
          <a:extLst>
            <a:ext uri="{FF2B5EF4-FFF2-40B4-BE49-F238E27FC236}">
              <a16:creationId xmlns:a16="http://schemas.microsoft.com/office/drawing/2014/main" id="{F72CB72A-F60F-4FAE-8F69-53C36A32CE9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>
          <a:extLst>
            <a:ext uri="{FF2B5EF4-FFF2-40B4-BE49-F238E27FC236}">
              <a16:creationId xmlns:a16="http://schemas.microsoft.com/office/drawing/2014/main" id="{2327E17B-11F5-40DB-9BD2-EBA5D2E204E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>
          <a:extLst>
            <a:ext uri="{FF2B5EF4-FFF2-40B4-BE49-F238E27FC236}">
              <a16:creationId xmlns:a16="http://schemas.microsoft.com/office/drawing/2014/main" id="{E48E1122-2307-476C-9863-19EED4053864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>
          <a:extLst>
            <a:ext uri="{FF2B5EF4-FFF2-40B4-BE49-F238E27FC236}">
              <a16:creationId xmlns:a16="http://schemas.microsoft.com/office/drawing/2014/main" id="{3D5E78A7-A004-464F-91D6-15E5F1FF57D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>
          <a:extLst>
            <a:ext uri="{FF2B5EF4-FFF2-40B4-BE49-F238E27FC236}">
              <a16:creationId xmlns:a16="http://schemas.microsoft.com/office/drawing/2014/main" id="{A5F43FE7-DDD2-4731-BABA-F161ABE2ED22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>
          <a:extLst>
            <a:ext uri="{FF2B5EF4-FFF2-40B4-BE49-F238E27FC236}">
              <a16:creationId xmlns:a16="http://schemas.microsoft.com/office/drawing/2014/main" id="{68438E65-8AD9-4781-AC68-00849B29914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>
          <a:extLst>
            <a:ext uri="{FF2B5EF4-FFF2-40B4-BE49-F238E27FC236}">
              <a16:creationId xmlns:a16="http://schemas.microsoft.com/office/drawing/2014/main" id="{92D0FFEB-9028-4E75-9660-2D7F7CC4121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>
          <a:extLst>
            <a:ext uri="{FF2B5EF4-FFF2-40B4-BE49-F238E27FC236}">
              <a16:creationId xmlns:a16="http://schemas.microsoft.com/office/drawing/2014/main" id="{D86507E2-023A-4C5F-A84D-495EFB18C6D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>
          <a:extLst>
            <a:ext uri="{FF2B5EF4-FFF2-40B4-BE49-F238E27FC236}">
              <a16:creationId xmlns:a16="http://schemas.microsoft.com/office/drawing/2014/main" id="{BF9EDD5D-479C-44ED-BED3-7AA5C9D5564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>
          <a:extLst>
            <a:ext uri="{FF2B5EF4-FFF2-40B4-BE49-F238E27FC236}">
              <a16:creationId xmlns:a16="http://schemas.microsoft.com/office/drawing/2014/main" id="{84E952DD-C053-4C2A-8412-1E31C1DD3D0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>
          <a:extLst>
            <a:ext uri="{FF2B5EF4-FFF2-40B4-BE49-F238E27FC236}">
              <a16:creationId xmlns:a16="http://schemas.microsoft.com/office/drawing/2014/main" id="{CAA2F111-F1AE-44AA-A946-50679778B4D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>
          <a:extLst>
            <a:ext uri="{FF2B5EF4-FFF2-40B4-BE49-F238E27FC236}">
              <a16:creationId xmlns:a16="http://schemas.microsoft.com/office/drawing/2014/main" id="{B9C5D5EA-1AAA-47A4-910E-C0D1D0C431F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>
          <a:extLst>
            <a:ext uri="{FF2B5EF4-FFF2-40B4-BE49-F238E27FC236}">
              <a16:creationId xmlns:a16="http://schemas.microsoft.com/office/drawing/2014/main" id="{9F0810FD-AC96-4264-9F11-0F51BBFEA6D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>
          <a:extLst>
            <a:ext uri="{FF2B5EF4-FFF2-40B4-BE49-F238E27FC236}">
              <a16:creationId xmlns:a16="http://schemas.microsoft.com/office/drawing/2014/main" id="{23203F97-DD33-4151-B4E8-54E5EC3967B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>
          <a:extLst>
            <a:ext uri="{FF2B5EF4-FFF2-40B4-BE49-F238E27FC236}">
              <a16:creationId xmlns:a16="http://schemas.microsoft.com/office/drawing/2014/main" id="{269F377C-93C2-4E27-8D62-5CBEE61FF8C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>
          <a:extLst>
            <a:ext uri="{FF2B5EF4-FFF2-40B4-BE49-F238E27FC236}">
              <a16:creationId xmlns:a16="http://schemas.microsoft.com/office/drawing/2014/main" id="{1619BA9A-D12F-49B1-A69A-3565DB393FA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>
          <a:extLst>
            <a:ext uri="{FF2B5EF4-FFF2-40B4-BE49-F238E27FC236}">
              <a16:creationId xmlns:a16="http://schemas.microsoft.com/office/drawing/2014/main" id="{1C41F623-8F2D-44B4-913C-85D3E74D428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>
          <a:extLst>
            <a:ext uri="{FF2B5EF4-FFF2-40B4-BE49-F238E27FC236}">
              <a16:creationId xmlns:a16="http://schemas.microsoft.com/office/drawing/2014/main" id="{CD7B6C42-9FB1-4C3B-9337-25C4AC2866BB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>
          <a:extLst>
            <a:ext uri="{FF2B5EF4-FFF2-40B4-BE49-F238E27FC236}">
              <a16:creationId xmlns:a16="http://schemas.microsoft.com/office/drawing/2014/main" id="{DDCA6778-10A9-4261-973C-BCD255D538D2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>
          <a:extLst>
            <a:ext uri="{FF2B5EF4-FFF2-40B4-BE49-F238E27FC236}">
              <a16:creationId xmlns:a16="http://schemas.microsoft.com/office/drawing/2014/main" id="{D66B6A27-F376-42EB-A9AD-8768EC14CCCA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>
          <a:extLst>
            <a:ext uri="{FF2B5EF4-FFF2-40B4-BE49-F238E27FC236}">
              <a16:creationId xmlns:a16="http://schemas.microsoft.com/office/drawing/2014/main" id="{1BA2C036-B8D3-4B47-9329-BADED0FDE94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>
          <a:extLst>
            <a:ext uri="{FF2B5EF4-FFF2-40B4-BE49-F238E27FC236}">
              <a16:creationId xmlns:a16="http://schemas.microsoft.com/office/drawing/2014/main" id="{4EDC47A2-E156-4D3B-BC5A-24051ED72CB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>
          <a:extLst>
            <a:ext uri="{FF2B5EF4-FFF2-40B4-BE49-F238E27FC236}">
              <a16:creationId xmlns:a16="http://schemas.microsoft.com/office/drawing/2014/main" id="{5568A9B5-BFAE-4653-B14F-00898F11477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>
          <a:extLst>
            <a:ext uri="{FF2B5EF4-FFF2-40B4-BE49-F238E27FC236}">
              <a16:creationId xmlns:a16="http://schemas.microsoft.com/office/drawing/2014/main" id="{4C6C9CB6-3402-48F3-93E7-20FA56C234A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>
          <a:extLst>
            <a:ext uri="{FF2B5EF4-FFF2-40B4-BE49-F238E27FC236}">
              <a16:creationId xmlns:a16="http://schemas.microsoft.com/office/drawing/2014/main" id="{291ABD23-CFFD-420A-8ED4-B583D7E8643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>
          <a:extLst>
            <a:ext uri="{FF2B5EF4-FFF2-40B4-BE49-F238E27FC236}">
              <a16:creationId xmlns:a16="http://schemas.microsoft.com/office/drawing/2014/main" id="{55F1BC6F-C6DE-4E41-820F-6545BE5288A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>
          <a:extLst>
            <a:ext uri="{FF2B5EF4-FFF2-40B4-BE49-F238E27FC236}">
              <a16:creationId xmlns:a16="http://schemas.microsoft.com/office/drawing/2014/main" id="{1D9A5CA4-4752-41E6-B356-72E0532B9D3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>
          <a:extLst>
            <a:ext uri="{FF2B5EF4-FFF2-40B4-BE49-F238E27FC236}">
              <a16:creationId xmlns:a16="http://schemas.microsoft.com/office/drawing/2014/main" id="{D4BA1C2F-A4C5-4524-94A0-AD47B10551E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>
          <a:extLst>
            <a:ext uri="{FF2B5EF4-FFF2-40B4-BE49-F238E27FC236}">
              <a16:creationId xmlns:a16="http://schemas.microsoft.com/office/drawing/2014/main" id="{9BC8644E-34D1-47BE-B9A2-919EDA783FD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>
          <a:extLst>
            <a:ext uri="{FF2B5EF4-FFF2-40B4-BE49-F238E27FC236}">
              <a16:creationId xmlns:a16="http://schemas.microsoft.com/office/drawing/2014/main" id="{1D96F5F1-8EBB-474C-B3E0-77B30FDF948A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>
          <a:extLst>
            <a:ext uri="{FF2B5EF4-FFF2-40B4-BE49-F238E27FC236}">
              <a16:creationId xmlns:a16="http://schemas.microsoft.com/office/drawing/2014/main" id="{41143503-14EE-4C9D-8B22-F4CAF2514A52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>
          <a:extLst>
            <a:ext uri="{FF2B5EF4-FFF2-40B4-BE49-F238E27FC236}">
              <a16:creationId xmlns:a16="http://schemas.microsoft.com/office/drawing/2014/main" id="{E61ED580-953A-493D-BE3F-CA4D935DE81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>
          <a:extLst>
            <a:ext uri="{FF2B5EF4-FFF2-40B4-BE49-F238E27FC236}">
              <a16:creationId xmlns:a16="http://schemas.microsoft.com/office/drawing/2014/main" id="{DA373AFC-B85D-44F8-9EA3-A0494290F97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>
          <a:extLst>
            <a:ext uri="{FF2B5EF4-FFF2-40B4-BE49-F238E27FC236}">
              <a16:creationId xmlns:a16="http://schemas.microsoft.com/office/drawing/2014/main" id="{3D2E401E-D67A-451A-BE46-4E4296C4264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>
          <a:extLst>
            <a:ext uri="{FF2B5EF4-FFF2-40B4-BE49-F238E27FC236}">
              <a16:creationId xmlns:a16="http://schemas.microsoft.com/office/drawing/2014/main" id="{080BD8F2-3828-4135-8916-6B219DCDC775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>
          <a:extLst>
            <a:ext uri="{FF2B5EF4-FFF2-40B4-BE49-F238E27FC236}">
              <a16:creationId xmlns:a16="http://schemas.microsoft.com/office/drawing/2014/main" id="{BF43EFC8-A744-4FDF-A10D-E6BF90C2CD1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>
          <a:extLst>
            <a:ext uri="{FF2B5EF4-FFF2-40B4-BE49-F238E27FC236}">
              <a16:creationId xmlns:a16="http://schemas.microsoft.com/office/drawing/2014/main" id="{A776482F-86FB-46F2-926F-91CC5B6AE85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>
          <a:extLst>
            <a:ext uri="{FF2B5EF4-FFF2-40B4-BE49-F238E27FC236}">
              <a16:creationId xmlns:a16="http://schemas.microsoft.com/office/drawing/2014/main" id="{1FB14366-EE47-4C11-80DC-09750D8DCDB9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>
          <a:extLst>
            <a:ext uri="{FF2B5EF4-FFF2-40B4-BE49-F238E27FC236}">
              <a16:creationId xmlns:a16="http://schemas.microsoft.com/office/drawing/2014/main" id="{6568A165-6E0A-4375-8503-57AAB1A4947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>
          <a:extLst>
            <a:ext uri="{FF2B5EF4-FFF2-40B4-BE49-F238E27FC236}">
              <a16:creationId xmlns:a16="http://schemas.microsoft.com/office/drawing/2014/main" id="{B193D49F-D989-4A7F-912E-79EAB3560E0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>
          <a:extLst>
            <a:ext uri="{FF2B5EF4-FFF2-40B4-BE49-F238E27FC236}">
              <a16:creationId xmlns:a16="http://schemas.microsoft.com/office/drawing/2014/main" id="{BAA4BEE4-AF42-4471-9E50-1708188DB43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>
          <a:extLst>
            <a:ext uri="{FF2B5EF4-FFF2-40B4-BE49-F238E27FC236}">
              <a16:creationId xmlns:a16="http://schemas.microsoft.com/office/drawing/2014/main" id="{93BC2EEF-62E0-4087-9310-E8E85C512B7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>
          <a:extLst>
            <a:ext uri="{FF2B5EF4-FFF2-40B4-BE49-F238E27FC236}">
              <a16:creationId xmlns:a16="http://schemas.microsoft.com/office/drawing/2014/main" id="{9AF8DFF6-6A9E-4EE1-8F25-712038002FED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>
          <a:extLst>
            <a:ext uri="{FF2B5EF4-FFF2-40B4-BE49-F238E27FC236}">
              <a16:creationId xmlns:a16="http://schemas.microsoft.com/office/drawing/2014/main" id="{74205033-BEF6-454D-A9F0-3F45ED4B9DE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>
          <a:extLst>
            <a:ext uri="{FF2B5EF4-FFF2-40B4-BE49-F238E27FC236}">
              <a16:creationId xmlns:a16="http://schemas.microsoft.com/office/drawing/2014/main" id="{4CF69573-411C-4F86-9CE5-6ADE65FDABF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>
          <a:extLst>
            <a:ext uri="{FF2B5EF4-FFF2-40B4-BE49-F238E27FC236}">
              <a16:creationId xmlns:a16="http://schemas.microsoft.com/office/drawing/2014/main" id="{C34B46F1-556D-43F6-8AF7-714EF9DD513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>
          <a:extLst>
            <a:ext uri="{FF2B5EF4-FFF2-40B4-BE49-F238E27FC236}">
              <a16:creationId xmlns:a16="http://schemas.microsoft.com/office/drawing/2014/main" id="{ADEEC8DF-EE6C-4051-BC63-8BB56629B9A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>
          <a:extLst>
            <a:ext uri="{FF2B5EF4-FFF2-40B4-BE49-F238E27FC236}">
              <a16:creationId xmlns:a16="http://schemas.microsoft.com/office/drawing/2014/main" id="{EE7C822A-F1C2-4C4A-A2C9-38BFC362629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>
          <a:extLst>
            <a:ext uri="{FF2B5EF4-FFF2-40B4-BE49-F238E27FC236}">
              <a16:creationId xmlns:a16="http://schemas.microsoft.com/office/drawing/2014/main" id="{D5FA05AE-4715-44A5-8F79-91CB4F5AAC7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>
          <a:extLst>
            <a:ext uri="{FF2B5EF4-FFF2-40B4-BE49-F238E27FC236}">
              <a16:creationId xmlns:a16="http://schemas.microsoft.com/office/drawing/2014/main" id="{2A66D571-3091-4202-9542-FC7A2819004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>
          <a:extLst>
            <a:ext uri="{FF2B5EF4-FFF2-40B4-BE49-F238E27FC236}">
              <a16:creationId xmlns:a16="http://schemas.microsoft.com/office/drawing/2014/main" id="{F1D033E8-98D4-414B-A0BB-A58CB033B8F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>
          <a:extLst>
            <a:ext uri="{FF2B5EF4-FFF2-40B4-BE49-F238E27FC236}">
              <a16:creationId xmlns:a16="http://schemas.microsoft.com/office/drawing/2014/main" id="{EB0BD078-0449-4D18-8DEC-7F8D0856484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>
          <a:extLst>
            <a:ext uri="{FF2B5EF4-FFF2-40B4-BE49-F238E27FC236}">
              <a16:creationId xmlns:a16="http://schemas.microsoft.com/office/drawing/2014/main" id="{F8EF1BF3-854D-404C-9B80-694889912E71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>
          <a:extLst>
            <a:ext uri="{FF2B5EF4-FFF2-40B4-BE49-F238E27FC236}">
              <a16:creationId xmlns:a16="http://schemas.microsoft.com/office/drawing/2014/main" id="{FEFE039E-4898-4930-8598-9315BACDCADB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>
          <a:extLst>
            <a:ext uri="{FF2B5EF4-FFF2-40B4-BE49-F238E27FC236}">
              <a16:creationId xmlns:a16="http://schemas.microsoft.com/office/drawing/2014/main" id="{5FBF05B8-10A1-48FE-A046-ACD8C0B34B9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>
          <a:extLst>
            <a:ext uri="{FF2B5EF4-FFF2-40B4-BE49-F238E27FC236}">
              <a16:creationId xmlns:a16="http://schemas.microsoft.com/office/drawing/2014/main" id="{DAA024ED-F712-45BE-80DD-EBE2D429BEA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>
          <a:extLst>
            <a:ext uri="{FF2B5EF4-FFF2-40B4-BE49-F238E27FC236}">
              <a16:creationId xmlns:a16="http://schemas.microsoft.com/office/drawing/2014/main" id="{1FD74736-2FB1-4EF4-935E-DC8332F2F4F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>
          <a:extLst>
            <a:ext uri="{FF2B5EF4-FFF2-40B4-BE49-F238E27FC236}">
              <a16:creationId xmlns:a16="http://schemas.microsoft.com/office/drawing/2014/main" id="{B4C881F4-D4E6-4DC7-AF58-BB5EC346859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>
          <a:extLst>
            <a:ext uri="{FF2B5EF4-FFF2-40B4-BE49-F238E27FC236}">
              <a16:creationId xmlns:a16="http://schemas.microsoft.com/office/drawing/2014/main" id="{DFC8B2AD-83DD-4628-ADC6-218EE3EC9FB1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>
          <a:extLst>
            <a:ext uri="{FF2B5EF4-FFF2-40B4-BE49-F238E27FC236}">
              <a16:creationId xmlns:a16="http://schemas.microsoft.com/office/drawing/2014/main" id="{1DF1D836-5FDE-4BE0-9BB1-15F6EEF1D3B8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>
          <a:extLst>
            <a:ext uri="{FF2B5EF4-FFF2-40B4-BE49-F238E27FC236}">
              <a16:creationId xmlns:a16="http://schemas.microsoft.com/office/drawing/2014/main" id="{31F6C640-5847-4A4B-AC51-8CAA572F9183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>
          <a:extLst>
            <a:ext uri="{FF2B5EF4-FFF2-40B4-BE49-F238E27FC236}">
              <a16:creationId xmlns:a16="http://schemas.microsoft.com/office/drawing/2014/main" id="{A977C581-709E-4F64-AD6C-A2D9E53C7877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>
          <a:extLst>
            <a:ext uri="{FF2B5EF4-FFF2-40B4-BE49-F238E27FC236}">
              <a16:creationId xmlns:a16="http://schemas.microsoft.com/office/drawing/2014/main" id="{8F2BA502-A8BA-42FF-B779-8447417E8369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>
          <a:extLst>
            <a:ext uri="{FF2B5EF4-FFF2-40B4-BE49-F238E27FC236}">
              <a16:creationId xmlns:a16="http://schemas.microsoft.com/office/drawing/2014/main" id="{6D81139A-4008-48D6-B2D2-BE0559026692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>
          <a:extLst>
            <a:ext uri="{FF2B5EF4-FFF2-40B4-BE49-F238E27FC236}">
              <a16:creationId xmlns:a16="http://schemas.microsoft.com/office/drawing/2014/main" id="{BA429669-2717-4F94-9642-41F3F0AB00DF}"/>
            </a:ext>
          </a:extLst>
        </xdr:cNvPr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4" zoomScaleNormal="100" workbookViewId="0">
      <selection activeCell="Y33" sqref="Y33:AG34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244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246" t="s">
        <v>1</v>
      </c>
      <c r="B2" s="247"/>
      <c r="C2" s="248" t="s">
        <v>2</v>
      </c>
      <c r="D2" s="249"/>
      <c r="E2" s="249"/>
      <c r="F2" s="249"/>
      <c r="G2" s="249"/>
      <c r="H2" s="249"/>
      <c r="I2" s="250"/>
      <c r="J2" s="251" t="s">
        <v>3</v>
      </c>
      <c r="K2" s="252"/>
      <c r="L2" s="252"/>
      <c r="M2" s="252"/>
      <c r="N2" s="252"/>
      <c r="O2" s="253"/>
      <c r="P2" s="251" t="s">
        <v>4</v>
      </c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254" t="s">
        <v>5</v>
      </c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1"/>
      <c r="AT2" s="48"/>
      <c r="AV2" s="1" t="s">
        <v>6</v>
      </c>
      <c r="AW2" t="s">
        <v>7</v>
      </c>
      <c r="AX2" t="s">
        <v>8</v>
      </c>
    </row>
    <row r="3" spans="1:51" ht="24" customHeight="1">
      <c r="A3" s="223" t="s">
        <v>9</v>
      </c>
      <c r="B3" s="224"/>
      <c r="C3" s="225" t="s">
        <v>10</v>
      </c>
      <c r="D3" s="226"/>
      <c r="E3" s="226"/>
      <c r="F3" s="226"/>
      <c r="G3" s="226"/>
      <c r="H3" s="226"/>
      <c r="I3" s="227"/>
      <c r="J3" s="228" t="s">
        <v>6</v>
      </c>
      <c r="K3" s="229"/>
      <c r="L3" s="229"/>
      <c r="M3" s="229"/>
      <c r="N3" s="229"/>
      <c r="O3" s="230"/>
      <c r="P3" s="231" t="s">
        <v>11</v>
      </c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3" t="s">
        <v>8</v>
      </c>
      <c r="AF3" s="233"/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4"/>
      <c r="AT3" s="49"/>
      <c r="AV3" s="1" t="s">
        <v>12</v>
      </c>
      <c r="AW3" t="s">
        <v>13</v>
      </c>
      <c r="AX3" t="s">
        <v>14</v>
      </c>
      <c r="AY3" t="s">
        <v>15</v>
      </c>
    </row>
    <row r="4" spans="1:51" ht="20.100000000000001" customHeight="1">
      <c r="A4" s="235" t="s">
        <v>16</v>
      </c>
      <c r="B4" s="236"/>
      <c r="C4" s="237">
        <v>435043132</v>
      </c>
      <c r="D4" s="238"/>
      <c r="E4" s="238"/>
      <c r="F4" s="238"/>
      <c r="G4" s="238"/>
      <c r="H4" s="238"/>
      <c r="I4" s="239"/>
      <c r="J4" s="240" t="s">
        <v>17</v>
      </c>
      <c r="K4" s="241"/>
      <c r="L4" s="241"/>
      <c r="M4" s="241"/>
      <c r="N4" s="241"/>
      <c r="O4" s="242"/>
      <c r="P4" s="243" t="s">
        <v>18</v>
      </c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05"/>
      <c r="AT4" s="49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08" t="s">
        <v>20</v>
      </c>
      <c r="B5" s="209"/>
      <c r="C5" s="210"/>
      <c r="D5" s="211"/>
      <c r="E5" s="211"/>
      <c r="F5" s="211"/>
      <c r="G5" s="211"/>
      <c r="H5" s="211"/>
      <c r="I5" s="212"/>
      <c r="J5" s="213">
        <v>12007</v>
      </c>
      <c r="K5" s="213"/>
      <c r="L5" s="213"/>
      <c r="M5" s="213"/>
      <c r="N5" s="213"/>
      <c r="O5" s="213"/>
      <c r="P5" s="214" t="s">
        <v>21</v>
      </c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4" t="s">
        <v>22</v>
      </c>
      <c r="AF5" s="215"/>
      <c r="AG5" s="215"/>
      <c r="AH5" s="215"/>
      <c r="AI5" s="215"/>
      <c r="AJ5" s="215"/>
      <c r="AK5" s="216"/>
      <c r="AL5" s="216"/>
      <c r="AM5" s="216"/>
      <c r="AN5" s="216"/>
      <c r="AO5" s="216"/>
      <c r="AP5" s="216"/>
      <c r="AQ5" s="216"/>
      <c r="AR5" s="216"/>
      <c r="AS5" s="217"/>
      <c r="AT5" s="49"/>
      <c r="AV5" s="1" t="s">
        <v>23</v>
      </c>
      <c r="AW5" t="s">
        <v>24</v>
      </c>
    </row>
    <row r="6" spans="1:51" ht="22.5" customHeight="1">
      <c r="A6" s="107" t="s">
        <v>25</v>
      </c>
      <c r="B6" s="94"/>
      <c r="C6" s="218" t="s">
        <v>26</v>
      </c>
      <c r="D6" s="219"/>
      <c r="E6" s="220" t="s">
        <v>27</v>
      </c>
      <c r="F6" s="221"/>
      <c r="G6" s="222" t="s">
        <v>28</v>
      </c>
      <c r="H6" s="222"/>
      <c r="I6" s="222"/>
      <c r="J6" s="222" t="s">
        <v>29</v>
      </c>
      <c r="K6" s="222"/>
      <c r="L6" s="222"/>
      <c r="M6" s="222" t="s">
        <v>30</v>
      </c>
      <c r="N6" s="222"/>
      <c r="O6" s="222"/>
      <c r="P6" s="205" t="s">
        <v>31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32</v>
      </c>
      <c r="AL6" s="207"/>
      <c r="AM6" s="207"/>
      <c r="AN6" s="207"/>
      <c r="AO6" s="207"/>
      <c r="AP6" s="207"/>
      <c r="AQ6" s="207"/>
      <c r="AR6" s="207"/>
      <c r="AS6" s="207"/>
      <c r="AT6" s="50" t="s">
        <v>33</v>
      </c>
    </row>
    <row r="7" spans="1:51" ht="13.5" customHeight="1">
      <c r="A7" s="107"/>
      <c r="B7" s="94"/>
      <c r="C7" s="155" t="s">
        <v>34</v>
      </c>
      <c r="D7" s="163"/>
      <c r="E7" s="157" t="s">
        <v>35</v>
      </c>
      <c r="F7" s="164"/>
      <c r="G7" s="111">
        <v>513652779</v>
      </c>
      <c r="H7" s="111"/>
      <c r="I7" s="111"/>
      <c r="J7" s="111"/>
      <c r="K7" s="111"/>
      <c r="L7" s="111"/>
      <c r="M7" s="111"/>
      <c r="N7" s="111"/>
      <c r="O7" s="111"/>
      <c r="P7" s="197" t="s">
        <v>36</v>
      </c>
      <c r="Q7" s="198"/>
      <c r="R7" s="199" t="s">
        <v>37</v>
      </c>
      <c r="S7" s="199"/>
      <c r="T7" s="199"/>
      <c r="U7" s="199"/>
      <c r="V7" s="15" t="s">
        <v>38</v>
      </c>
      <c r="W7" s="200" t="s">
        <v>39</v>
      </c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16" t="s">
        <v>40</v>
      </c>
      <c r="AL7" s="184" t="s">
        <v>41</v>
      </c>
      <c r="AM7" s="184"/>
      <c r="AN7" s="184"/>
      <c r="AO7" s="184"/>
      <c r="AP7" s="184"/>
      <c r="AQ7" s="184"/>
      <c r="AR7" s="184"/>
      <c r="AS7" s="51" t="s">
        <v>42</v>
      </c>
      <c r="AT7" s="121">
        <v>44</v>
      </c>
    </row>
    <row r="8" spans="1:51" ht="18" customHeight="1">
      <c r="A8" s="107"/>
      <c r="B8" s="94"/>
      <c r="C8" s="159" t="s">
        <v>43</v>
      </c>
      <c r="D8" s="165"/>
      <c r="E8" s="161" t="s">
        <v>44</v>
      </c>
      <c r="F8" s="166"/>
      <c r="G8" s="111"/>
      <c r="H8" s="111"/>
      <c r="I8" s="111"/>
      <c r="J8" s="111"/>
      <c r="K8" s="111"/>
      <c r="L8" s="111"/>
      <c r="M8" s="111"/>
      <c r="N8" s="111"/>
      <c r="O8" s="111"/>
      <c r="P8" s="185" t="s">
        <v>45</v>
      </c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8" t="s">
        <v>46</v>
      </c>
      <c r="AL8" s="189"/>
      <c r="AM8" s="189"/>
      <c r="AN8" s="189"/>
      <c r="AO8" s="18" t="s">
        <v>38</v>
      </c>
      <c r="AP8" s="189" t="s">
        <v>47</v>
      </c>
      <c r="AQ8" s="189"/>
      <c r="AR8" s="189"/>
      <c r="AS8" s="190"/>
      <c r="AT8" s="121"/>
    </row>
    <row r="9" spans="1:51" ht="14.45" customHeight="1">
      <c r="A9" s="107" t="s">
        <v>48</v>
      </c>
      <c r="B9" s="94"/>
      <c r="C9" s="155" t="s">
        <v>49</v>
      </c>
      <c r="D9" s="163"/>
      <c r="E9" s="157" t="s">
        <v>50</v>
      </c>
      <c r="F9" s="164"/>
      <c r="G9" s="111">
        <v>507374679</v>
      </c>
      <c r="H9" s="111"/>
      <c r="I9" s="111"/>
      <c r="J9" s="111">
        <v>18449</v>
      </c>
      <c r="K9" s="111"/>
      <c r="L9" s="111"/>
      <c r="M9" s="112" t="s">
        <v>51</v>
      </c>
      <c r="N9" s="111"/>
      <c r="O9" s="111"/>
      <c r="P9" s="197" t="s">
        <v>36</v>
      </c>
      <c r="Q9" s="198"/>
      <c r="R9" s="199" t="s">
        <v>37</v>
      </c>
      <c r="S9" s="199"/>
      <c r="T9" s="199"/>
      <c r="U9" s="199"/>
      <c r="V9" s="15" t="s">
        <v>38</v>
      </c>
      <c r="W9" s="200" t="s">
        <v>39</v>
      </c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1"/>
      <c r="AK9" s="16" t="s">
        <v>40</v>
      </c>
      <c r="AL9" s="184" t="s">
        <v>41</v>
      </c>
      <c r="AM9" s="184"/>
      <c r="AN9" s="184"/>
      <c r="AO9" s="184"/>
      <c r="AP9" s="184"/>
      <c r="AQ9" s="184"/>
      <c r="AR9" s="184"/>
      <c r="AS9" s="51" t="s">
        <v>42</v>
      </c>
      <c r="AT9" s="122">
        <v>56</v>
      </c>
    </row>
    <row r="10" spans="1:51" ht="18" customHeight="1">
      <c r="A10" s="107"/>
      <c r="B10" s="94"/>
      <c r="C10" s="159" t="s">
        <v>52</v>
      </c>
      <c r="D10" s="165"/>
      <c r="E10" s="161" t="s">
        <v>53</v>
      </c>
      <c r="F10" s="166"/>
      <c r="G10" s="111"/>
      <c r="H10" s="111"/>
      <c r="I10" s="111"/>
      <c r="J10" s="111"/>
      <c r="K10" s="111"/>
      <c r="L10" s="111"/>
      <c r="M10" s="111"/>
      <c r="N10" s="111"/>
      <c r="O10" s="111"/>
      <c r="P10" s="185" t="s">
        <v>54</v>
      </c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7"/>
      <c r="AK10" s="188" t="s">
        <v>55</v>
      </c>
      <c r="AL10" s="189"/>
      <c r="AM10" s="189"/>
      <c r="AN10" s="189"/>
      <c r="AO10" s="18" t="s">
        <v>38</v>
      </c>
      <c r="AP10" s="189" t="s">
        <v>56</v>
      </c>
      <c r="AQ10" s="189"/>
      <c r="AR10" s="189"/>
      <c r="AS10" s="190"/>
      <c r="AT10" s="122"/>
    </row>
    <row r="11" spans="1:51" ht="14.45" customHeight="1">
      <c r="A11" s="107" t="s">
        <v>57</v>
      </c>
      <c r="B11" s="94"/>
      <c r="C11" s="155"/>
      <c r="D11" s="163"/>
      <c r="E11" s="157"/>
      <c r="F11" s="164"/>
      <c r="G11" s="111"/>
      <c r="H11" s="111"/>
      <c r="I11" s="111"/>
      <c r="J11" s="111"/>
      <c r="K11" s="111"/>
      <c r="L11" s="111"/>
      <c r="M11" s="112"/>
      <c r="N11" s="111"/>
      <c r="O11" s="111"/>
      <c r="P11" s="197" t="s">
        <v>36</v>
      </c>
      <c r="Q11" s="198"/>
      <c r="R11" s="199"/>
      <c r="S11" s="199"/>
      <c r="T11" s="199"/>
      <c r="U11" s="199"/>
      <c r="V11" s="15" t="s">
        <v>38</v>
      </c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1"/>
      <c r="AK11" s="16" t="s">
        <v>40</v>
      </c>
      <c r="AL11" s="184"/>
      <c r="AM11" s="184"/>
      <c r="AN11" s="184"/>
      <c r="AO11" s="184"/>
      <c r="AP11" s="184"/>
      <c r="AQ11" s="184"/>
      <c r="AR11" s="184"/>
      <c r="AS11" s="51" t="s">
        <v>42</v>
      </c>
      <c r="AT11" s="122"/>
    </row>
    <row r="12" spans="1:51" ht="18" customHeight="1">
      <c r="A12" s="107"/>
      <c r="B12" s="94"/>
      <c r="C12" s="159"/>
      <c r="D12" s="165"/>
      <c r="E12" s="161"/>
      <c r="F12" s="166"/>
      <c r="G12" s="111"/>
      <c r="H12" s="111"/>
      <c r="I12" s="111"/>
      <c r="J12" s="111"/>
      <c r="K12" s="111"/>
      <c r="L12" s="111"/>
      <c r="M12" s="111"/>
      <c r="N12" s="111"/>
      <c r="O12" s="111"/>
      <c r="P12" s="185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7"/>
      <c r="AK12" s="188"/>
      <c r="AL12" s="189"/>
      <c r="AM12" s="189"/>
      <c r="AN12" s="189"/>
      <c r="AO12" s="18" t="s">
        <v>38</v>
      </c>
      <c r="AP12" s="189"/>
      <c r="AQ12" s="189"/>
      <c r="AR12" s="189"/>
      <c r="AS12" s="190"/>
      <c r="AT12" s="122"/>
    </row>
    <row r="13" spans="1:51" ht="15" customHeight="1">
      <c r="A13" s="107" t="s">
        <v>58</v>
      </c>
      <c r="B13" s="94"/>
      <c r="C13" s="155" t="s">
        <v>34</v>
      </c>
      <c r="D13" s="156"/>
      <c r="E13" s="157" t="s">
        <v>35</v>
      </c>
      <c r="F13" s="158"/>
      <c r="G13" s="113"/>
      <c r="H13" s="113"/>
      <c r="I13" s="113"/>
      <c r="J13" s="113"/>
      <c r="K13" s="113"/>
      <c r="L13" s="113"/>
      <c r="M13" s="113"/>
      <c r="N13" s="113"/>
      <c r="O13" s="113"/>
      <c r="P13" s="41"/>
      <c r="Q13" s="42"/>
      <c r="R13" s="202"/>
      <c r="S13" s="202"/>
      <c r="T13" s="202"/>
      <c r="U13" s="202"/>
      <c r="V13" s="43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3"/>
      <c r="AK13" s="52"/>
      <c r="AL13" s="204"/>
      <c r="AM13" s="204"/>
      <c r="AN13" s="204"/>
      <c r="AO13" s="204"/>
      <c r="AP13" s="204"/>
      <c r="AQ13" s="204"/>
      <c r="AR13" s="204"/>
      <c r="AS13" s="53"/>
      <c r="AT13" s="123"/>
    </row>
    <row r="14" spans="1:51" ht="18" customHeight="1">
      <c r="A14" s="107"/>
      <c r="B14" s="94"/>
      <c r="C14" s="159" t="s">
        <v>43</v>
      </c>
      <c r="D14" s="160"/>
      <c r="E14" s="161" t="s">
        <v>44</v>
      </c>
      <c r="F14" s="162"/>
      <c r="G14" s="113"/>
      <c r="H14" s="113"/>
      <c r="I14" s="113"/>
      <c r="J14" s="113"/>
      <c r="K14" s="113"/>
      <c r="L14" s="113"/>
      <c r="M14" s="113"/>
      <c r="N14" s="113"/>
      <c r="O14" s="113"/>
      <c r="P14" s="191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3"/>
      <c r="AK14" s="194"/>
      <c r="AL14" s="195"/>
      <c r="AM14" s="195"/>
      <c r="AN14" s="195"/>
      <c r="AO14" s="54"/>
      <c r="AP14" s="195"/>
      <c r="AQ14" s="195"/>
      <c r="AR14" s="195"/>
      <c r="AS14" s="196"/>
      <c r="AT14" s="123"/>
    </row>
    <row r="15" spans="1:51" ht="15" customHeight="1">
      <c r="A15" s="108" t="s">
        <v>59</v>
      </c>
      <c r="B15" s="94"/>
      <c r="C15" s="155" t="s">
        <v>60</v>
      </c>
      <c r="D15" s="163"/>
      <c r="E15" s="157" t="s">
        <v>61</v>
      </c>
      <c r="F15" s="164"/>
      <c r="G15" s="113"/>
      <c r="H15" s="113"/>
      <c r="I15" s="113"/>
      <c r="J15" s="113"/>
      <c r="K15" s="113"/>
      <c r="L15" s="113"/>
      <c r="M15" s="113"/>
      <c r="N15" s="113"/>
      <c r="O15" s="113"/>
      <c r="P15" s="197" t="s">
        <v>36</v>
      </c>
      <c r="Q15" s="198"/>
      <c r="R15" s="199" t="s">
        <v>37</v>
      </c>
      <c r="S15" s="199"/>
      <c r="T15" s="199"/>
      <c r="U15" s="199"/>
      <c r="V15" s="15" t="s">
        <v>38</v>
      </c>
      <c r="W15" s="200" t="s">
        <v>39</v>
      </c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1"/>
      <c r="AK15" s="16" t="s">
        <v>40</v>
      </c>
      <c r="AL15" s="184" t="s">
        <v>41</v>
      </c>
      <c r="AM15" s="184"/>
      <c r="AN15" s="184"/>
      <c r="AO15" s="184"/>
      <c r="AP15" s="184"/>
      <c r="AQ15" s="184"/>
      <c r="AR15" s="184"/>
      <c r="AS15" s="51" t="s">
        <v>42</v>
      </c>
      <c r="AT15" s="122">
        <v>53</v>
      </c>
    </row>
    <row r="16" spans="1:51" ht="18" customHeight="1">
      <c r="A16" s="107"/>
      <c r="B16" s="94"/>
      <c r="C16" s="159" t="s">
        <v>62</v>
      </c>
      <c r="D16" s="165"/>
      <c r="E16" s="161" t="s">
        <v>63</v>
      </c>
      <c r="F16" s="166"/>
      <c r="G16" s="113"/>
      <c r="H16" s="113"/>
      <c r="I16" s="113"/>
      <c r="J16" s="113"/>
      <c r="K16" s="113"/>
      <c r="L16" s="113"/>
      <c r="M16" s="113"/>
      <c r="N16" s="113"/>
      <c r="O16" s="113"/>
      <c r="P16" s="185" t="s">
        <v>64</v>
      </c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7"/>
      <c r="AK16" s="188" t="s">
        <v>65</v>
      </c>
      <c r="AL16" s="189"/>
      <c r="AM16" s="189"/>
      <c r="AN16" s="189"/>
      <c r="AO16" s="18" t="s">
        <v>38</v>
      </c>
      <c r="AP16" s="189" t="s">
        <v>66</v>
      </c>
      <c r="AQ16" s="189"/>
      <c r="AR16" s="189"/>
      <c r="AS16" s="190"/>
      <c r="AT16" s="122"/>
    </row>
    <row r="17" spans="1:46">
      <c r="A17" s="107" t="s">
        <v>67</v>
      </c>
      <c r="B17" s="94"/>
      <c r="C17" s="106" t="str">
        <f>IF(P16="","",P16)</f>
        <v>八千代市八千代台北9-12-6</v>
      </c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107"/>
      <c r="B18" s="94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107" t="s">
        <v>68</v>
      </c>
      <c r="B19" s="94"/>
      <c r="C19" s="106" t="str">
        <f>IF(AL15="","",AL15&amp;"-"&amp;AK16&amp;"-"&amp;AP16)</f>
        <v>090-5527-3208</v>
      </c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107"/>
      <c r="B20" s="94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107" t="s">
        <v>69</v>
      </c>
      <c r="B21" s="94"/>
      <c r="C21" s="124"/>
      <c r="D21" s="114"/>
      <c r="E21" s="114"/>
      <c r="F21" s="114"/>
      <c r="G21" s="114"/>
      <c r="H21" s="114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>
      <c r="A22" s="109"/>
      <c r="B22" s="110"/>
      <c r="C22" s="125"/>
      <c r="D22" s="115"/>
      <c r="E22" s="115"/>
      <c r="F22" s="115"/>
      <c r="G22" s="115"/>
      <c r="H22" s="115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>
      <c r="A23" s="144" t="s">
        <v>70</v>
      </c>
      <c r="B23" s="92" t="s">
        <v>71</v>
      </c>
      <c r="C23" s="170" t="s">
        <v>72</v>
      </c>
      <c r="D23" s="171"/>
      <c r="E23" s="172" t="s">
        <v>73</v>
      </c>
      <c r="F23" s="173"/>
      <c r="G23" s="92" t="s">
        <v>74</v>
      </c>
      <c r="H23" s="92"/>
      <c r="I23" s="92" t="s">
        <v>75</v>
      </c>
      <c r="J23" s="92"/>
      <c r="K23" s="92"/>
      <c r="L23" s="92"/>
      <c r="M23" s="92" t="s">
        <v>76</v>
      </c>
      <c r="N23" s="92"/>
      <c r="O23" s="92"/>
      <c r="P23" s="91" t="s">
        <v>77</v>
      </c>
      <c r="Q23" s="92"/>
      <c r="R23" s="92"/>
      <c r="S23" s="92"/>
      <c r="T23" s="93"/>
      <c r="U23" s="40"/>
      <c r="V23" s="40"/>
      <c r="W23" s="40"/>
      <c r="X23" s="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145"/>
      <c r="B24" s="94"/>
      <c r="C24" s="174" t="s">
        <v>78</v>
      </c>
      <c r="D24" s="175"/>
      <c r="E24" s="176" t="s">
        <v>79</v>
      </c>
      <c r="F24" s="177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5"/>
      <c r="U24" s="2"/>
      <c r="V24" s="2"/>
      <c r="W24" s="2"/>
      <c r="X24" s="2"/>
      <c r="Y24" s="167" t="s">
        <v>80</v>
      </c>
      <c r="Z24" s="168"/>
      <c r="AA24" s="168"/>
      <c r="AB24" s="168"/>
      <c r="AC24" s="168"/>
      <c r="AD24" s="168"/>
      <c r="AE24" s="168"/>
      <c r="AF24" s="168"/>
      <c r="AG24" s="169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127">
        <v>1</v>
      </c>
      <c r="B25" s="116">
        <v>1</v>
      </c>
      <c r="C25" s="155" t="s">
        <v>81</v>
      </c>
      <c r="D25" s="163"/>
      <c r="E25" s="157" t="s">
        <v>82</v>
      </c>
      <c r="F25" s="164"/>
      <c r="G25" s="96">
        <v>6</v>
      </c>
      <c r="H25" s="104"/>
      <c r="I25" s="72" t="s">
        <v>83</v>
      </c>
      <c r="J25" s="86"/>
      <c r="K25" s="86"/>
      <c r="L25" s="104"/>
      <c r="M25" s="96">
        <v>513657147</v>
      </c>
      <c r="N25" s="86"/>
      <c r="O25" s="104"/>
      <c r="P25" s="96">
        <v>147</v>
      </c>
      <c r="Q25" s="86"/>
      <c r="R25" s="86"/>
      <c r="S25" s="86"/>
      <c r="T25" s="87"/>
      <c r="U25" s="2"/>
      <c r="V25" s="2"/>
      <c r="W25" s="2"/>
      <c r="X25" s="2"/>
      <c r="Y25" s="178">
        <v>13</v>
      </c>
      <c r="Z25" s="179"/>
      <c r="AA25" s="179"/>
      <c r="AB25" s="179"/>
      <c r="AC25" s="179"/>
      <c r="AD25" s="179"/>
      <c r="AE25" s="179"/>
      <c r="AF25" s="179"/>
      <c r="AG25" s="180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128"/>
      <c r="B26" s="126"/>
      <c r="C26" s="159" t="s">
        <v>84</v>
      </c>
      <c r="D26" s="165"/>
      <c r="E26" s="161" t="s">
        <v>85</v>
      </c>
      <c r="F26" s="166"/>
      <c r="G26" s="97"/>
      <c r="H26" s="105"/>
      <c r="I26" s="97"/>
      <c r="J26" s="98"/>
      <c r="K26" s="98"/>
      <c r="L26" s="105"/>
      <c r="M26" s="97"/>
      <c r="N26" s="98"/>
      <c r="O26" s="105"/>
      <c r="P26" s="97"/>
      <c r="Q26" s="98"/>
      <c r="R26" s="98"/>
      <c r="S26" s="98"/>
      <c r="T26" s="99"/>
      <c r="U26" s="2"/>
      <c r="V26" s="2"/>
      <c r="W26" s="2"/>
      <c r="X26" s="2"/>
      <c r="Y26" s="181"/>
      <c r="Z26" s="182"/>
      <c r="AA26" s="182"/>
      <c r="AB26" s="182"/>
      <c r="AC26" s="182"/>
      <c r="AD26" s="182"/>
      <c r="AE26" s="182"/>
      <c r="AF26" s="182"/>
      <c r="AG26" s="183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127">
        <v>2</v>
      </c>
      <c r="B27" s="116">
        <v>2</v>
      </c>
      <c r="C27" s="155" t="s">
        <v>86</v>
      </c>
      <c r="D27" s="156"/>
      <c r="E27" s="157" t="s">
        <v>87</v>
      </c>
      <c r="F27" s="158"/>
      <c r="G27" s="68">
        <v>6</v>
      </c>
      <c r="H27" s="69"/>
      <c r="I27" s="72" t="s">
        <v>88</v>
      </c>
      <c r="J27" s="73"/>
      <c r="K27" s="73"/>
      <c r="L27" s="69"/>
      <c r="M27" s="68">
        <v>515555294</v>
      </c>
      <c r="N27" s="73"/>
      <c r="O27" s="69"/>
      <c r="P27" s="68">
        <v>160</v>
      </c>
      <c r="Q27" s="73"/>
      <c r="R27" s="73"/>
      <c r="S27" s="73"/>
      <c r="T27" s="75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28"/>
      <c r="B28" s="126"/>
      <c r="C28" s="159" t="s">
        <v>89</v>
      </c>
      <c r="D28" s="160"/>
      <c r="E28" s="161" t="s">
        <v>90</v>
      </c>
      <c r="F28" s="162"/>
      <c r="G28" s="70"/>
      <c r="H28" s="71"/>
      <c r="I28" s="70"/>
      <c r="J28" s="74"/>
      <c r="K28" s="74"/>
      <c r="L28" s="71"/>
      <c r="M28" s="70"/>
      <c r="N28" s="74"/>
      <c r="O28" s="71"/>
      <c r="P28" s="70"/>
      <c r="Q28" s="74"/>
      <c r="R28" s="74"/>
      <c r="S28" s="74"/>
      <c r="T28" s="76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127">
        <v>3</v>
      </c>
      <c r="B29" s="116">
        <v>3</v>
      </c>
      <c r="C29" s="155" t="s">
        <v>91</v>
      </c>
      <c r="D29" s="163"/>
      <c r="E29" s="157" t="s">
        <v>92</v>
      </c>
      <c r="F29" s="164"/>
      <c r="G29" s="96">
        <v>6</v>
      </c>
      <c r="H29" s="104"/>
      <c r="I29" s="72" t="s">
        <v>93</v>
      </c>
      <c r="J29" s="86"/>
      <c r="K29" s="86"/>
      <c r="L29" s="104"/>
      <c r="M29" s="96">
        <v>513482113</v>
      </c>
      <c r="N29" s="86"/>
      <c r="O29" s="104"/>
      <c r="P29" s="96">
        <v>152</v>
      </c>
      <c r="Q29" s="86"/>
      <c r="R29" s="86"/>
      <c r="S29" s="86"/>
      <c r="T29" s="87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28"/>
      <c r="B30" s="126"/>
      <c r="C30" s="159" t="s">
        <v>94</v>
      </c>
      <c r="D30" s="165"/>
      <c r="E30" s="161" t="s">
        <v>95</v>
      </c>
      <c r="F30" s="166"/>
      <c r="G30" s="97"/>
      <c r="H30" s="105"/>
      <c r="I30" s="97"/>
      <c r="J30" s="98"/>
      <c r="K30" s="98"/>
      <c r="L30" s="105"/>
      <c r="M30" s="97"/>
      <c r="N30" s="98"/>
      <c r="O30" s="105"/>
      <c r="P30" s="97"/>
      <c r="Q30" s="98"/>
      <c r="R30" s="98"/>
      <c r="S30" s="98"/>
      <c r="T30" s="99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127">
        <v>4</v>
      </c>
      <c r="B31" s="116">
        <v>4</v>
      </c>
      <c r="C31" s="155" t="s">
        <v>96</v>
      </c>
      <c r="D31" s="163"/>
      <c r="E31" s="157" t="s">
        <v>97</v>
      </c>
      <c r="F31" s="164"/>
      <c r="G31" s="96">
        <v>6</v>
      </c>
      <c r="H31" s="104"/>
      <c r="I31" s="72" t="s">
        <v>98</v>
      </c>
      <c r="J31" s="86"/>
      <c r="K31" s="86"/>
      <c r="L31" s="104"/>
      <c r="M31" s="96">
        <v>514594875</v>
      </c>
      <c r="N31" s="86"/>
      <c r="O31" s="104"/>
      <c r="P31" s="96">
        <v>154</v>
      </c>
      <c r="Q31" s="86"/>
      <c r="R31" s="86"/>
      <c r="S31" s="86"/>
      <c r="T31" s="87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28"/>
      <c r="B32" s="126"/>
      <c r="C32" s="159" t="s">
        <v>99</v>
      </c>
      <c r="D32" s="165"/>
      <c r="E32" s="161" t="s">
        <v>100</v>
      </c>
      <c r="F32" s="166"/>
      <c r="G32" s="97"/>
      <c r="H32" s="105"/>
      <c r="I32" s="97"/>
      <c r="J32" s="98"/>
      <c r="K32" s="98"/>
      <c r="L32" s="105"/>
      <c r="M32" s="97"/>
      <c r="N32" s="98"/>
      <c r="O32" s="105"/>
      <c r="P32" s="97"/>
      <c r="Q32" s="98"/>
      <c r="R32" s="98"/>
      <c r="S32" s="98"/>
      <c r="T32" s="99"/>
      <c r="U32" s="2"/>
      <c r="V32" s="2"/>
      <c r="W32" s="2"/>
      <c r="X32" s="2"/>
      <c r="Y32" s="167" t="s">
        <v>101</v>
      </c>
      <c r="Z32" s="168"/>
      <c r="AA32" s="168"/>
      <c r="AB32" s="168"/>
      <c r="AC32" s="168"/>
      <c r="AD32" s="168"/>
      <c r="AE32" s="168"/>
      <c r="AF32" s="168"/>
      <c r="AG32" s="169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127">
        <v>5</v>
      </c>
      <c r="B33" s="116">
        <v>5</v>
      </c>
      <c r="C33" s="155" t="s">
        <v>102</v>
      </c>
      <c r="D33" s="156"/>
      <c r="E33" s="157" t="s">
        <v>103</v>
      </c>
      <c r="F33" s="158"/>
      <c r="G33" s="68">
        <v>6</v>
      </c>
      <c r="H33" s="69"/>
      <c r="I33" s="72" t="s">
        <v>98</v>
      </c>
      <c r="J33" s="73"/>
      <c r="K33" s="73"/>
      <c r="L33" s="69"/>
      <c r="M33" s="68">
        <v>513457615</v>
      </c>
      <c r="N33" s="73"/>
      <c r="O33" s="69"/>
      <c r="P33" s="68">
        <v>154</v>
      </c>
      <c r="Q33" s="73"/>
      <c r="R33" s="73"/>
      <c r="S33" s="73"/>
      <c r="T33" s="75"/>
      <c r="U33" s="2"/>
      <c r="V33" s="2"/>
      <c r="W33" s="2"/>
      <c r="X33" s="2"/>
      <c r="Y33" s="85">
        <v>1</v>
      </c>
      <c r="Z33" s="86"/>
      <c r="AA33" s="86"/>
      <c r="AB33" s="86"/>
      <c r="AC33" s="86"/>
      <c r="AD33" s="86"/>
      <c r="AE33" s="86"/>
      <c r="AF33" s="86"/>
      <c r="AG33" s="87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128"/>
      <c r="B34" s="126"/>
      <c r="C34" s="159" t="s">
        <v>104</v>
      </c>
      <c r="D34" s="160"/>
      <c r="E34" s="161" t="s">
        <v>105</v>
      </c>
      <c r="F34" s="162"/>
      <c r="G34" s="70"/>
      <c r="H34" s="71"/>
      <c r="I34" s="70"/>
      <c r="J34" s="74"/>
      <c r="K34" s="74"/>
      <c r="L34" s="71"/>
      <c r="M34" s="70"/>
      <c r="N34" s="74"/>
      <c r="O34" s="71"/>
      <c r="P34" s="70"/>
      <c r="Q34" s="74"/>
      <c r="R34" s="74"/>
      <c r="S34" s="74"/>
      <c r="T34" s="76"/>
      <c r="U34" s="2"/>
      <c r="V34" s="2"/>
      <c r="W34" s="2"/>
      <c r="X34" s="2"/>
      <c r="Y34" s="88"/>
      <c r="Z34" s="89"/>
      <c r="AA34" s="89"/>
      <c r="AB34" s="89"/>
      <c r="AC34" s="89"/>
      <c r="AD34" s="89"/>
      <c r="AE34" s="89"/>
      <c r="AF34" s="89"/>
      <c r="AG34" s="90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127">
        <v>6</v>
      </c>
      <c r="B35" s="116">
        <v>6</v>
      </c>
      <c r="C35" s="155" t="s">
        <v>106</v>
      </c>
      <c r="D35" s="156"/>
      <c r="E35" s="157" t="s">
        <v>107</v>
      </c>
      <c r="F35" s="158"/>
      <c r="G35" s="68">
        <v>6</v>
      </c>
      <c r="H35" s="69"/>
      <c r="I35" s="72" t="s">
        <v>108</v>
      </c>
      <c r="J35" s="73"/>
      <c r="K35" s="73"/>
      <c r="L35" s="69"/>
      <c r="M35" s="68">
        <v>515677968</v>
      </c>
      <c r="N35" s="73"/>
      <c r="O35" s="69"/>
      <c r="P35" s="68">
        <v>158</v>
      </c>
      <c r="Q35" s="73"/>
      <c r="R35" s="73"/>
      <c r="S35" s="73"/>
      <c r="T35" s="75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28"/>
      <c r="B36" s="126"/>
      <c r="C36" s="159" t="s">
        <v>109</v>
      </c>
      <c r="D36" s="160"/>
      <c r="E36" s="161" t="s">
        <v>110</v>
      </c>
      <c r="F36" s="162"/>
      <c r="G36" s="70"/>
      <c r="H36" s="71"/>
      <c r="I36" s="70"/>
      <c r="J36" s="74"/>
      <c r="K36" s="74"/>
      <c r="L36" s="71"/>
      <c r="M36" s="70"/>
      <c r="N36" s="74"/>
      <c r="O36" s="71"/>
      <c r="P36" s="70"/>
      <c r="Q36" s="74"/>
      <c r="R36" s="74"/>
      <c r="S36" s="74"/>
      <c r="T36" s="76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127">
        <v>7</v>
      </c>
      <c r="B37" s="116">
        <v>7</v>
      </c>
      <c r="C37" s="155" t="s">
        <v>111</v>
      </c>
      <c r="D37" s="156"/>
      <c r="E37" s="157" t="s">
        <v>112</v>
      </c>
      <c r="F37" s="158"/>
      <c r="G37" s="68">
        <v>6</v>
      </c>
      <c r="H37" s="69"/>
      <c r="I37" s="72" t="s">
        <v>113</v>
      </c>
      <c r="J37" s="73"/>
      <c r="K37" s="73"/>
      <c r="L37" s="69"/>
      <c r="M37" s="68">
        <v>514827348</v>
      </c>
      <c r="N37" s="73"/>
      <c r="O37" s="69"/>
      <c r="P37" s="68">
        <v>152</v>
      </c>
      <c r="Q37" s="73"/>
      <c r="R37" s="73"/>
      <c r="S37" s="73"/>
      <c r="T37" s="75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28"/>
      <c r="B38" s="126"/>
      <c r="C38" s="159" t="s">
        <v>114</v>
      </c>
      <c r="D38" s="160"/>
      <c r="E38" s="161" t="s">
        <v>115</v>
      </c>
      <c r="F38" s="162"/>
      <c r="G38" s="70"/>
      <c r="H38" s="71"/>
      <c r="I38" s="70"/>
      <c r="J38" s="74"/>
      <c r="K38" s="74"/>
      <c r="L38" s="71"/>
      <c r="M38" s="70"/>
      <c r="N38" s="74"/>
      <c r="O38" s="71"/>
      <c r="P38" s="70"/>
      <c r="Q38" s="74"/>
      <c r="R38" s="74"/>
      <c r="S38" s="74"/>
      <c r="T38" s="76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127">
        <v>8</v>
      </c>
      <c r="B39" s="116">
        <v>8</v>
      </c>
      <c r="C39" s="155" t="s">
        <v>116</v>
      </c>
      <c r="D39" s="163"/>
      <c r="E39" s="157" t="s">
        <v>117</v>
      </c>
      <c r="F39" s="164"/>
      <c r="G39" s="96">
        <v>6</v>
      </c>
      <c r="H39" s="104"/>
      <c r="I39" s="72" t="s">
        <v>118</v>
      </c>
      <c r="J39" s="86"/>
      <c r="K39" s="86"/>
      <c r="L39" s="104"/>
      <c r="M39" s="96">
        <v>514592274</v>
      </c>
      <c r="N39" s="86"/>
      <c r="O39" s="104"/>
      <c r="P39" s="96">
        <v>146</v>
      </c>
      <c r="Q39" s="86"/>
      <c r="R39" s="86"/>
      <c r="S39" s="86"/>
      <c r="T39" s="87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28"/>
      <c r="B40" s="126"/>
      <c r="C40" s="159" t="s">
        <v>119</v>
      </c>
      <c r="D40" s="165"/>
      <c r="E40" s="161" t="s">
        <v>117</v>
      </c>
      <c r="F40" s="166"/>
      <c r="G40" s="97"/>
      <c r="H40" s="105"/>
      <c r="I40" s="97"/>
      <c r="J40" s="98"/>
      <c r="K40" s="98"/>
      <c r="L40" s="105"/>
      <c r="M40" s="97"/>
      <c r="N40" s="98"/>
      <c r="O40" s="105"/>
      <c r="P40" s="97"/>
      <c r="Q40" s="98"/>
      <c r="R40" s="98"/>
      <c r="S40" s="98"/>
      <c r="T40" s="99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127">
        <v>9</v>
      </c>
      <c r="B41" s="116">
        <v>9</v>
      </c>
      <c r="C41" s="155" t="s">
        <v>120</v>
      </c>
      <c r="D41" s="156"/>
      <c r="E41" s="157" t="s">
        <v>121</v>
      </c>
      <c r="F41" s="158"/>
      <c r="G41" s="68">
        <v>4</v>
      </c>
      <c r="H41" s="69"/>
      <c r="I41" s="72" t="s">
        <v>113</v>
      </c>
      <c r="J41" s="73"/>
      <c r="K41" s="73"/>
      <c r="L41" s="69"/>
      <c r="M41" s="68">
        <v>513657187</v>
      </c>
      <c r="N41" s="73"/>
      <c r="O41" s="69"/>
      <c r="P41" s="68">
        <v>142</v>
      </c>
      <c r="Q41" s="73"/>
      <c r="R41" s="73"/>
      <c r="S41" s="73"/>
      <c r="T41" s="75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28"/>
      <c r="B42" s="126"/>
      <c r="C42" s="159" t="s">
        <v>122</v>
      </c>
      <c r="D42" s="160"/>
      <c r="E42" s="161" t="s">
        <v>123</v>
      </c>
      <c r="F42" s="162"/>
      <c r="G42" s="70"/>
      <c r="H42" s="71"/>
      <c r="I42" s="70"/>
      <c r="J42" s="74"/>
      <c r="K42" s="74"/>
      <c r="L42" s="71"/>
      <c r="M42" s="70"/>
      <c r="N42" s="74"/>
      <c r="O42" s="71"/>
      <c r="P42" s="70"/>
      <c r="Q42" s="74"/>
      <c r="R42" s="74"/>
      <c r="S42" s="74"/>
      <c r="T42" s="76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127">
        <v>10</v>
      </c>
      <c r="B43" s="116">
        <v>10</v>
      </c>
      <c r="C43" s="155" t="s">
        <v>111</v>
      </c>
      <c r="D43" s="156"/>
      <c r="E43" s="157" t="s">
        <v>124</v>
      </c>
      <c r="F43" s="158"/>
      <c r="G43" s="68">
        <v>4</v>
      </c>
      <c r="H43" s="69"/>
      <c r="I43" s="72" t="s">
        <v>113</v>
      </c>
      <c r="J43" s="73"/>
      <c r="K43" s="73"/>
      <c r="L43" s="69"/>
      <c r="M43" s="68">
        <v>515553581</v>
      </c>
      <c r="N43" s="73"/>
      <c r="O43" s="69"/>
      <c r="P43" s="68">
        <v>145</v>
      </c>
      <c r="Q43" s="73"/>
      <c r="R43" s="73"/>
      <c r="S43" s="73"/>
      <c r="T43" s="75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28"/>
      <c r="B44" s="126"/>
      <c r="C44" s="159" t="s">
        <v>114</v>
      </c>
      <c r="D44" s="160"/>
      <c r="E44" s="161" t="s">
        <v>125</v>
      </c>
      <c r="F44" s="162"/>
      <c r="G44" s="70"/>
      <c r="H44" s="71"/>
      <c r="I44" s="70"/>
      <c r="J44" s="74"/>
      <c r="K44" s="74"/>
      <c r="L44" s="71"/>
      <c r="M44" s="70"/>
      <c r="N44" s="74"/>
      <c r="O44" s="71"/>
      <c r="P44" s="70"/>
      <c r="Q44" s="74"/>
      <c r="R44" s="74"/>
      <c r="S44" s="74"/>
      <c r="T44" s="76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127">
        <v>11</v>
      </c>
      <c r="B45" s="116">
        <v>11</v>
      </c>
      <c r="C45" s="155" t="s">
        <v>126</v>
      </c>
      <c r="D45" s="156"/>
      <c r="E45" s="157" t="s">
        <v>127</v>
      </c>
      <c r="F45" s="158"/>
      <c r="G45" s="68">
        <v>3</v>
      </c>
      <c r="H45" s="69"/>
      <c r="I45" s="72" t="s">
        <v>83</v>
      </c>
      <c r="J45" s="73"/>
      <c r="K45" s="73"/>
      <c r="L45" s="69"/>
      <c r="M45" s="68">
        <v>516044346</v>
      </c>
      <c r="N45" s="73"/>
      <c r="O45" s="69"/>
      <c r="P45" s="68">
        <v>142</v>
      </c>
      <c r="Q45" s="73"/>
      <c r="R45" s="73"/>
      <c r="S45" s="73"/>
      <c r="T45" s="75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28"/>
      <c r="B46" s="126"/>
      <c r="C46" s="159" t="s">
        <v>128</v>
      </c>
      <c r="D46" s="160"/>
      <c r="E46" s="161" t="s">
        <v>129</v>
      </c>
      <c r="F46" s="162"/>
      <c r="G46" s="70"/>
      <c r="H46" s="71"/>
      <c r="I46" s="70"/>
      <c r="J46" s="74"/>
      <c r="K46" s="74"/>
      <c r="L46" s="71"/>
      <c r="M46" s="70"/>
      <c r="N46" s="74"/>
      <c r="O46" s="71"/>
      <c r="P46" s="70"/>
      <c r="Q46" s="74"/>
      <c r="R46" s="74"/>
      <c r="S46" s="74"/>
      <c r="T46" s="76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127">
        <v>12</v>
      </c>
      <c r="B47" s="116">
        <v>12</v>
      </c>
      <c r="C47" s="155" t="s">
        <v>130</v>
      </c>
      <c r="D47" s="156"/>
      <c r="E47" s="157" t="s">
        <v>131</v>
      </c>
      <c r="F47" s="158"/>
      <c r="G47" s="68">
        <v>3</v>
      </c>
      <c r="H47" s="69"/>
      <c r="I47" s="72" t="s">
        <v>132</v>
      </c>
      <c r="J47" s="73"/>
      <c r="K47" s="73"/>
      <c r="L47" s="69"/>
      <c r="M47" s="68">
        <v>518722593</v>
      </c>
      <c r="N47" s="73"/>
      <c r="O47" s="69"/>
      <c r="P47" s="68">
        <v>135</v>
      </c>
      <c r="Q47" s="73"/>
      <c r="R47" s="73"/>
      <c r="S47" s="73"/>
      <c r="T47" s="75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129"/>
      <c r="B48" s="117"/>
      <c r="C48" s="159" t="s">
        <v>133</v>
      </c>
      <c r="D48" s="160"/>
      <c r="E48" s="161" t="s">
        <v>134</v>
      </c>
      <c r="F48" s="162"/>
      <c r="G48" s="70"/>
      <c r="H48" s="71"/>
      <c r="I48" s="70"/>
      <c r="J48" s="74"/>
      <c r="K48" s="74"/>
      <c r="L48" s="71"/>
      <c r="M48" s="70"/>
      <c r="N48" s="74"/>
      <c r="O48" s="71"/>
      <c r="P48" s="70"/>
      <c r="Q48" s="74"/>
      <c r="R48" s="74"/>
      <c r="S48" s="74"/>
      <c r="T48" s="76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130">
        <v>13</v>
      </c>
      <c r="B49" s="118"/>
      <c r="C49" s="149"/>
      <c r="D49" s="150"/>
      <c r="E49" s="150"/>
      <c r="F49" s="151"/>
      <c r="G49" s="77"/>
      <c r="H49" s="78"/>
      <c r="I49" s="77"/>
      <c r="J49" s="81"/>
      <c r="K49" s="81"/>
      <c r="L49" s="78"/>
      <c r="M49" s="77"/>
      <c r="N49" s="81"/>
      <c r="O49" s="78"/>
      <c r="P49" s="77"/>
      <c r="Q49" s="81"/>
      <c r="R49" s="81"/>
      <c r="S49" s="81"/>
      <c r="T49" s="83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107"/>
      <c r="B50" s="119"/>
      <c r="C50" s="146"/>
      <c r="D50" s="147"/>
      <c r="E50" s="147"/>
      <c r="F50" s="148"/>
      <c r="G50" s="100"/>
      <c r="H50" s="101"/>
      <c r="I50" s="100"/>
      <c r="J50" s="102"/>
      <c r="K50" s="102"/>
      <c r="L50" s="101"/>
      <c r="M50" s="100"/>
      <c r="N50" s="102"/>
      <c r="O50" s="101"/>
      <c r="P50" s="100"/>
      <c r="Q50" s="102"/>
      <c r="R50" s="102"/>
      <c r="S50" s="102"/>
      <c r="T50" s="103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107">
        <v>14</v>
      </c>
      <c r="B51" s="118"/>
      <c r="C51" s="149"/>
      <c r="D51" s="150"/>
      <c r="E51" s="150"/>
      <c r="F51" s="151"/>
      <c r="G51" s="77"/>
      <c r="H51" s="78"/>
      <c r="I51" s="77"/>
      <c r="J51" s="81"/>
      <c r="K51" s="81"/>
      <c r="L51" s="78"/>
      <c r="M51" s="77"/>
      <c r="N51" s="81"/>
      <c r="O51" s="78"/>
      <c r="P51" s="77"/>
      <c r="Q51" s="81"/>
      <c r="R51" s="81"/>
      <c r="S51" s="81"/>
      <c r="T51" s="83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109"/>
      <c r="B52" s="120"/>
      <c r="C52" s="152"/>
      <c r="D52" s="153"/>
      <c r="E52" s="153"/>
      <c r="F52" s="154"/>
      <c r="G52" s="79"/>
      <c r="H52" s="80"/>
      <c r="I52" s="79"/>
      <c r="J52" s="82"/>
      <c r="K52" s="82"/>
      <c r="L52" s="80"/>
      <c r="M52" s="79"/>
      <c r="N52" s="82"/>
      <c r="O52" s="80"/>
      <c r="P52" s="79"/>
      <c r="Q52" s="82"/>
      <c r="R52" s="82"/>
      <c r="S52" s="82"/>
      <c r="T52" s="84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31" t="s">
        <v>135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3"/>
      <c r="U54" s="7"/>
      <c r="V54" s="134" t="s">
        <v>136</v>
      </c>
      <c r="W54" s="135"/>
      <c r="X54" s="135"/>
      <c r="Y54" s="135"/>
      <c r="Z54" s="135"/>
      <c r="AA54" s="135"/>
      <c r="AB54" s="135"/>
      <c r="AC54" s="135"/>
      <c r="AD54" s="135"/>
      <c r="AE54" s="135"/>
      <c r="AF54" s="136"/>
      <c r="AG54" s="137"/>
      <c r="AH54" s="137"/>
      <c r="AI54" s="137"/>
      <c r="AJ54" s="137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138" t="s">
        <v>137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40"/>
      <c r="U55" s="7"/>
      <c r="V55" s="141">
        <f>LEN(A55)</f>
        <v>104</v>
      </c>
      <c r="W55" s="142"/>
      <c r="X55" s="142"/>
      <c r="Y55" s="142"/>
      <c r="Z55" s="142"/>
      <c r="AA55" s="142"/>
      <c r="AB55" s="142"/>
      <c r="AC55" s="142"/>
      <c r="AD55" s="142"/>
      <c r="AE55" s="142"/>
      <c r="AF55" s="143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P6:AJ6"/>
    <mergeCell ref="AK6:AS6"/>
    <mergeCell ref="C7:D7"/>
    <mergeCell ref="E7:F7"/>
    <mergeCell ref="P7:Q7"/>
    <mergeCell ref="R7:U7"/>
    <mergeCell ref="W7:AJ7"/>
    <mergeCell ref="AL7:AR7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AL9:AR9"/>
    <mergeCell ref="C10:D10"/>
    <mergeCell ref="E10:F10"/>
    <mergeCell ref="P10:AJ10"/>
    <mergeCell ref="AK10:AN10"/>
    <mergeCell ref="AP10:AS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1:D11"/>
    <mergeCell ref="E11:F11"/>
    <mergeCell ref="P11:Q11"/>
    <mergeCell ref="R11:U11"/>
    <mergeCell ref="W11:AJ11"/>
    <mergeCell ref="AL11:AR11"/>
    <mergeCell ref="AL15:AR15"/>
    <mergeCell ref="C16:D16"/>
    <mergeCell ref="E16:F16"/>
    <mergeCell ref="P16:AJ16"/>
    <mergeCell ref="AK16:AN16"/>
    <mergeCell ref="AP16:AS16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32:D32"/>
    <mergeCell ref="E32:F32"/>
    <mergeCell ref="Y32:AG32"/>
    <mergeCell ref="C33:D33"/>
    <mergeCell ref="E33:F33"/>
    <mergeCell ref="C34:D34"/>
    <mergeCell ref="E34:F34"/>
    <mergeCell ref="P31:T32"/>
    <mergeCell ref="P33:T34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B47:B48"/>
    <mergeCell ref="B49:B50"/>
    <mergeCell ref="B51:B52"/>
    <mergeCell ref="AT7:AT8"/>
    <mergeCell ref="AT9:AT10"/>
    <mergeCell ref="AT11:AT12"/>
    <mergeCell ref="AT13:AT14"/>
    <mergeCell ref="AT15:AT16"/>
    <mergeCell ref="C21:D22"/>
    <mergeCell ref="E21:F22"/>
    <mergeCell ref="B35:B36"/>
    <mergeCell ref="B37:B38"/>
    <mergeCell ref="B39:B40"/>
    <mergeCell ref="B41:B42"/>
    <mergeCell ref="B43:B44"/>
    <mergeCell ref="B45:B46"/>
    <mergeCell ref="C45:D45"/>
    <mergeCell ref="E45:F45"/>
    <mergeCell ref="C46:D46"/>
    <mergeCell ref="E46:F46"/>
    <mergeCell ref="C41:D41"/>
    <mergeCell ref="E41:F41"/>
    <mergeCell ref="C42:D42"/>
    <mergeCell ref="E42:F42"/>
    <mergeCell ref="A15:B16"/>
    <mergeCell ref="A9:B10"/>
    <mergeCell ref="A21:B22"/>
    <mergeCell ref="C17:O18"/>
    <mergeCell ref="A11:B12"/>
    <mergeCell ref="A13:B14"/>
    <mergeCell ref="J7:L8"/>
    <mergeCell ref="J9:L10"/>
    <mergeCell ref="M9:O10"/>
    <mergeCell ref="G15:O16"/>
    <mergeCell ref="J11:L12"/>
    <mergeCell ref="M11:O12"/>
    <mergeCell ref="A6:B8"/>
    <mergeCell ref="M7:O8"/>
    <mergeCell ref="G7:I8"/>
    <mergeCell ref="G9:I10"/>
    <mergeCell ref="G21:H22"/>
    <mergeCell ref="G11:I12"/>
    <mergeCell ref="G13:O14"/>
    <mergeCell ref="C12:D12"/>
    <mergeCell ref="E12:F12"/>
    <mergeCell ref="C19:O20"/>
    <mergeCell ref="G23:H24"/>
    <mergeCell ref="I23:L24"/>
    <mergeCell ref="M23:O24"/>
    <mergeCell ref="G25:H26"/>
    <mergeCell ref="I25:L26"/>
    <mergeCell ref="M25:O26"/>
    <mergeCell ref="A17:B18"/>
    <mergeCell ref="A19:B20"/>
    <mergeCell ref="C23:D23"/>
    <mergeCell ref="E23:F23"/>
    <mergeCell ref="C24:D24"/>
    <mergeCell ref="E24:F24"/>
    <mergeCell ref="C25:D25"/>
    <mergeCell ref="E25:F25"/>
    <mergeCell ref="Y33:AG34"/>
    <mergeCell ref="P23:T24"/>
    <mergeCell ref="G27:H28"/>
    <mergeCell ref="I27:L28"/>
    <mergeCell ref="M27:O28"/>
    <mergeCell ref="P27:T28"/>
    <mergeCell ref="P39:T40"/>
    <mergeCell ref="P25:T26"/>
    <mergeCell ref="P29:T30"/>
    <mergeCell ref="G33:H34"/>
    <mergeCell ref="I33:L34"/>
    <mergeCell ref="M33:O34"/>
    <mergeCell ref="I29:L30"/>
    <mergeCell ref="M29:O30"/>
    <mergeCell ref="G31:H32"/>
    <mergeCell ref="G29:H30"/>
    <mergeCell ref="M39:O40"/>
    <mergeCell ref="I31:L32"/>
    <mergeCell ref="M31:O32"/>
    <mergeCell ref="G39:H40"/>
    <mergeCell ref="I39:L40"/>
    <mergeCell ref="Y24:AG24"/>
    <mergeCell ref="Y25:AG26"/>
    <mergeCell ref="G37:H38"/>
    <mergeCell ref="I37:L38"/>
    <mergeCell ref="M37:O38"/>
    <mergeCell ref="P37:T38"/>
    <mergeCell ref="G35:H36"/>
    <mergeCell ref="I35:L36"/>
    <mergeCell ref="M35:O36"/>
    <mergeCell ref="P35:T36"/>
    <mergeCell ref="G51:H52"/>
    <mergeCell ref="I51:L52"/>
    <mergeCell ref="M51:O52"/>
    <mergeCell ref="P51:T52"/>
    <mergeCell ref="G49:H50"/>
    <mergeCell ref="I49:L50"/>
    <mergeCell ref="M49:O50"/>
    <mergeCell ref="P49:T50"/>
    <mergeCell ref="G45:H46"/>
    <mergeCell ref="I45:L46"/>
    <mergeCell ref="M45:O46"/>
    <mergeCell ref="P45:T46"/>
    <mergeCell ref="G47:H48"/>
    <mergeCell ref="I47:L48"/>
    <mergeCell ref="M47:O48"/>
    <mergeCell ref="P47:T48"/>
    <mergeCell ref="G41:H42"/>
    <mergeCell ref="I41:L42"/>
    <mergeCell ref="M41:O42"/>
    <mergeCell ref="P41:T42"/>
    <mergeCell ref="G43:H44"/>
    <mergeCell ref="I43:L44"/>
    <mergeCell ref="M43:O44"/>
    <mergeCell ref="P43:T44"/>
  </mergeCells>
  <phoneticPr fontId="35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d_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68" t="s">
        <v>138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55" t="s">
        <v>139</v>
      </c>
      <c r="B2" s="255"/>
      <c r="C2" s="263" t="str">
        <f>IF(入力!C3="","",入力!C3)</f>
        <v>八千代台VBC</v>
      </c>
      <c r="D2" s="263"/>
      <c r="E2" s="263"/>
      <c r="F2" s="263"/>
      <c r="G2" s="263"/>
      <c r="H2" s="263"/>
      <c r="I2" s="263"/>
      <c r="J2" s="255" t="str">
        <f>IF(入力!J3="","",入力!J3)</f>
        <v>男子</v>
      </c>
      <c r="K2" s="255"/>
      <c r="L2" s="255"/>
      <c r="M2" s="255"/>
      <c r="N2" s="255"/>
      <c r="O2" s="255"/>
    </row>
    <row r="3" spans="1:15">
      <c r="A3" s="255"/>
      <c r="B3" s="255"/>
      <c r="C3" s="263"/>
      <c r="D3" s="263"/>
      <c r="E3" s="263"/>
      <c r="F3" s="263"/>
      <c r="G3" s="263"/>
      <c r="H3" s="263"/>
      <c r="I3" s="263"/>
      <c r="J3" s="255"/>
      <c r="K3" s="255"/>
      <c r="L3" s="255"/>
      <c r="M3" s="255"/>
      <c r="N3" s="255"/>
      <c r="O3" s="255"/>
    </row>
    <row r="4" spans="1:15" ht="15" customHeight="1">
      <c r="A4" s="255" t="s">
        <v>140</v>
      </c>
      <c r="B4" s="255"/>
      <c r="C4" s="264">
        <f>IF(入力!C4="","",IF(入力!C5="",入力!C4,入力!C4&amp;"　　"&amp;入力!C5))</f>
        <v>435043132</v>
      </c>
      <c r="D4" s="265"/>
      <c r="E4" s="265"/>
      <c r="F4" s="265"/>
      <c r="G4" s="265"/>
      <c r="H4" s="265"/>
      <c r="I4" s="265"/>
      <c r="J4" s="3"/>
      <c r="K4" s="3"/>
      <c r="L4" s="3"/>
      <c r="M4" s="3"/>
      <c r="N4" s="3"/>
      <c r="O4" s="4"/>
    </row>
    <row r="5" spans="1:15" ht="15" customHeight="1">
      <c r="A5" s="255"/>
      <c r="B5" s="255"/>
      <c r="C5" s="266"/>
      <c r="D5" s="267"/>
      <c r="E5" s="267"/>
      <c r="F5" s="267"/>
      <c r="G5" s="267"/>
      <c r="H5" s="267"/>
      <c r="I5" s="267"/>
      <c r="J5" s="269" t="s">
        <v>141</v>
      </c>
      <c r="K5" s="269"/>
      <c r="L5" s="269"/>
      <c r="M5" s="269"/>
      <c r="N5" s="269"/>
      <c r="O5" s="270"/>
    </row>
    <row r="6" spans="1:15" ht="12" customHeight="1">
      <c r="A6" s="255" t="s">
        <v>25</v>
      </c>
      <c r="B6" s="255"/>
      <c r="C6" s="256" t="str">
        <f>IF(入力!C8="","",入力!C8&amp;"　"&amp;入力!E8)</f>
        <v>松崎　智幸</v>
      </c>
      <c r="D6" s="257"/>
      <c r="E6" s="257"/>
      <c r="F6" s="257"/>
      <c r="G6" s="271" t="s">
        <v>28</v>
      </c>
      <c r="H6" s="271"/>
      <c r="I6" s="271"/>
      <c r="J6" s="271" t="s">
        <v>29</v>
      </c>
      <c r="K6" s="271"/>
      <c r="L6" s="271"/>
      <c r="M6" s="271" t="s">
        <v>30</v>
      </c>
      <c r="N6" s="271"/>
      <c r="O6" s="271"/>
    </row>
    <row r="7" spans="1:15" ht="13.5" customHeight="1">
      <c r="A7" s="255"/>
      <c r="B7" s="255"/>
      <c r="C7" s="260"/>
      <c r="D7" s="261"/>
      <c r="E7" s="261"/>
      <c r="F7" s="261"/>
      <c r="G7" s="262">
        <f>IF(入力!G7="","",入力!G7)</f>
        <v>513652779</v>
      </c>
      <c r="H7" s="262"/>
      <c r="I7" s="262"/>
      <c r="J7" s="262" t="str">
        <f>IF(入力!J7="","",入力!J7)</f>
        <v/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55"/>
      <c r="B8" s="255"/>
      <c r="C8" s="258"/>
      <c r="D8" s="259"/>
      <c r="E8" s="259"/>
      <c r="F8" s="259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5" t="s">
        <v>48</v>
      </c>
      <c r="B9" s="255"/>
      <c r="C9" s="256" t="str">
        <f>IF(入力!C10="","",入力!C10&amp;"　"&amp;入力!E10)</f>
        <v>豊田　啓子</v>
      </c>
      <c r="D9" s="257"/>
      <c r="E9" s="257"/>
      <c r="F9" s="257"/>
      <c r="G9" s="262">
        <f>IF(入力!G9="","",入力!G9)</f>
        <v>507374679</v>
      </c>
      <c r="H9" s="262"/>
      <c r="I9" s="262"/>
      <c r="J9" s="262">
        <f>IF(入力!J9="","",入力!J9)</f>
        <v>18449</v>
      </c>
      <c r="K9" s="262"/>
      <c r="L9" s="262"/>
      <c r="M9" s="262" t="str">
        <f>IF(入力!M9="","",入力!M9)</f>
        <v>申請中</v>
      </c>
      <c r="N9" s="262"/>
      <c r="O9" s="262"/>
    </row>
    <row r="10" spans="1:15" ht="14.45" customHeight="1">
      <c r="A10" s="255"/>
      <c r="B10" s="255"/>
      <c r="C10" s="258"/>
      <c r="D10" s="259"/>
      <c r="E10" s="259"/>
      <c r="F10" s="259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5" t="s">
        <v>57</v>
      </c>
      <c r="B11" s="255"/>
      <c r="C11" s="256" t="str">
        <f>IF(入力!C12="","",入力!C12&amp;"　"&amp;入力!E12)</f>
        <v/>
      </c>
      <c r="D11" s="257"/>
      <c r="E11" s="257"/>
      <c r="F11" s="257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5"/>
      <c r="B12" s="255"/>
      <c r="C12" s="258"/>
      <c r="D12" s="259"/>
      <c r="E12" s="259"/>
      <c r="F12" s="259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5" t="s">
        <v>58</v>
      </c>
      <c r="B13" s="255"/>
      <c r="C13" s="256" t="str">
        <f>IF(入力!C14="","",入力!C14&amp;"　"&amp;入力!E14)</f>
        <v>松崎　智幸</v>
      </c>
      <c r="D13" s="257"/>
      <c r="E13" s="257"/>
      <c r="F13" s="257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5"/>
      <c r="B14" s="255"/>
      <c r="C14" s="258"/>
      <c r="D14" s="259"/>
      <c r="E14" s="259"/>
      <c r="F14" s="259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5" t="s">
        <v>142</v>
      </c>
      <c r="B15" s="255"/>
      <c r="C15" s="256" t="str">
        <f>IF(入力!C16="","",入力!C16&amp;"　"&amp;入力!E16)</f>
        <v>会田　智美</v>
      </c>
      <c r="D15" s="257"/>
      <c r="E15" s="257"/>
      <c r="F15" s="272" t="s">
        <v>143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5"/>
      <c r="B16" s="255"/>
      <c r="C16" s="258"/>
      <c r="D16" s="259"/>
      <c r="E16" s="259"/>
      <c r="F16" s="27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5" t="s">
        <v>67</v>
      </c>
      <c r="B17" s="255"/>
      <c r="C17" s="263" t="str">
        <f>IF(入力!C17="","",入力!C17&amp;"　"&amp;入力!E17)</f>
        <v>八千代市八千代台北9-12-6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>
      <c r="A18" s="255"/>
      <c r="B18" s="255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55" t="s">
        <v>68</v>
      </c>
      <c r="B19" s="255"/>
      <c r="C19" s="263" t="str">
        <f>IF(入力!C19="","",入力!C19&amp;"　"&amp;入力!E19)</f>
        <v>090-5527-3208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55"/>
      <c r="B20" s="255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55" t="s">
        <v>69</v>
      </c>
      <c r="B21" s="255"/>
      <c r="C21" s="263" t="str">
        <f>IF(入力!C21="","",入力!C21&amp;"－"&amp;入力!E21&amp;"－"&amp;入力!G21)</f>
        <v/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55"/>
      <c r="B22" s="255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55"/>
      <c r="B23" s="255" t="s">
        <v>71</v>
      </c>
      <c r="C23" s="255" t="s">
        <v>144</v>
      </c>
      <c r="D23" s="255"/>
      <c r="E23" s="255"/>
      <c r="F23" s="255"/>
      <c r="G23" s="255" t="s">
        <v>74</v>
      </c>
      <c r="H23" s="255"/>
      <c r="I23" s="255" t="s">
        <v>75</v>
      </c>
      <c r="J23" s="255"/>
      <c r="K23" s="255"/>
      <c r="L23" s="255"/>
      <c r="M23" s="255" t="s">
        <v>76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>
        <f>IF(入力!B25="","",入力!B25)</f>
        <v>1</v>
      </c>
      <c r="C25" s="256" t="str">
        <f>IF(入力!C26="","",入力!C26&amp;"　"&amp;入力!E26)</f>
        <v>平野　昴</v>
      </c>
      <c r="D25" s="257"/>
      <c r="E25" s="257"/>
      <c r="F25" s="257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八千代市立萱田小学校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513657147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58"/>
      <c r="D26" s="259"/>
      <c r="E26" s="259"/>
      <c r="F26" s="259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2</v>
      </c>
      <c r="C27" s="256" t="str">
        <f>IF(入力!C28="","",入力!C28&amp;"　"&amp;入力!E28)</f>
        <v>石川　隼</v>
      </c>
      <c r="D27" s="257"/>
      <c r="E27" s="257"/>
      <c r="F27" s="257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八千代市立南高津小学校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515555294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58"/>
      <c r="D28" s="259"/>
      <c r="E28" s="259"/>
      <c r="F28" s="259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3</v>
      </c>
      <c r="C29" s="256" t="str">
        <f>IF(入力!C30="","",入力!C30&amp;"　"&amp;入力!E30)</f>
        <v>飯沼　大輔</v>
      </c>
      <c r="D29" s="257"/>
      <c r="E29" s="257"/>
      <c r="F29" s="257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八千代市立萱田南小学校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513482113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58"/>
      <c r="D30" s="259"/>
      <c r="E30" s="259"/>
      <c r="F30" s="259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4</v>
      </c>
      <c r="C31" s="256" t="str">
        <f>IF(入力!C32="","",入力!C32&amp;"　"&amp;入力!E32)</f>
        <v>鈴木　啓大</v>
      </c>
      <c r="D31" s="257"/>
      <c r="E31" s="257"/>
      <c r="F31" s="257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千葉市立長作小学校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514594875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58"/>
      <c r="D32" s="259"/>
      <c r="E32" s="259"/>
      <c r="F32" s="259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5</v>
      </c>
      <c r="C33" s="256" t="str">
        <f>IF(入力!C34="","",入力!C34&amp;"　"&amp;入力!E34)</f>
        <v>渡辺　伸空</v>
      </c>
      <c r="D33" s="257"/>
      <c r="E33" s="257"/>
      <c r="F33" s="257"/>
      <c r="G33" s="255">
        <f>IF(入力!G33="","",入力!G33)</f>
        <v>6</v>
      </c>
      <c r="H33" s="255" t="str">
        <f>IF(入力!H33="","",入力!H33)</f>
        <v/>
      </c>
      <c r="I33" s="255" t="str">
        <f>IF(入力!I33="","",入力!I33)</f>
        <v>千葉市立長作小学校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513457615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58"/>
      <c r="D34" s="259"/>
      <c r="E34" s="259"/>
      <c r="F34" s="259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6</v>
      </c>
      <c r="C35" s="256" t="str">
        <f>IF(入力!C36="","",入力!C36&amp;"　"&amp;入力!E36)</f>
        <v>高橋　和馬</v>
      </c>
      <c r="D35" s="257"/>
      <c r="E35" s="257"/>
      <c r="F35" s="257"/>
      <c r="G35" s="255">
        <f>IF(入力!G35="","",入力!G35)</f>
        <v>6</v>
      </c>
      <c r="H35" s="255" t="str">
        <f>IF(入力!H35="","",入力!H35)</f>
        <v/>
      </c>
      <c r="I35" s="255" t="str">
        <f>IF(入力!I35="","",入力!I35)</f>
        <v>白井市立南山小学校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515677968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58"/>
      <c r="D36" s="259"/>
      <c r="E36" s="259"/>
      <c r="F36" s="259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>
        <f>IF(入力!B37="","",入力!B37)</f>
        <v>7</v>
      </c>
      <c r="C37" s="256" t="str">
        <f>IF(入力!C38="","",入力!C38&amp;"　"&amp;入力!E38)</f>
        <v>藤井　勇太郎</v>
      </c>
      <c r="D37" s="257"/>
      <c r="E37" s="257"/>
      <c r="F37" s="257"/>
      <c r="G37" s="255">
        <f>IF(入力!G37="","",入力!G37)</f>
        <v>6</v>
      </c>
      <c r="H37" s="255" t="str">
        <f>IF(入力!H37="","",入力!H37)</f>
        <v/>
      </c>
      <c r="I37" s="255" t="str">
        <f>IF(入力!I37="","",入力!I37)</f>
        <v>八千代市立八千代台西小学校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514827348</v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58"/>
      <c r="D38" s="259"/>
      <c r="E38" s="259"/>
      <c r="F38" s="259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>
        <f>IF(入力!B39="","",入力!B39)</f>
        <v>8</v>
      </c>
      <c r="C39" s="256" t="str">
        <f>IF(入力!C40="","",入力!C40&amp;"　"&amp;入力!E40)</f>
        <v>竹下　レン</v>
      </c>
      <c r="D39" s="257"/>
      <c r="E39" s="257"/>
      <c r="F39" s="257"/>
      <c r="G39" s="255">
        <f>IF(入力!G39="","",入力!G39)</f>
        <v>6</v>
      </c>
      <c r="H39" s="255" t="str">
        <f>IF(入力!H39="","",入力!H39)</f>
        <v/>
      </c>
      <c r="I39" s="255" t="str">
        <f>IF(入力!I39="","",入力!I39)</f>
        <v>八千代市立勝田台小学校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514592274</v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58"/>
      <c r="D40" s="259"/>
      <c r="E40" s="259"/>
      <c r="F40" s="259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>
        <f>IF(入力!B41="","",入力!B41)</f>
        <v>9</v>
      </c>
      <c r="C41" s="256" t="str">
        <f>IF(入力!C42="","",入力!C42&amp;"　"&amp;入力!E42)</f>
        <v>田中　大聖</v>
      </c>
      <c r="D41" s="257"/>
      <c r="E41" s="257"/>
      <c r="F41" s="257"/>
      <c r="G41" s="255">
        <f>IF(入力!G41="","",入力!G41)</f>
        <v>4</v>
      </c>
      <c r="H41" s="255" t="str">
        <f>IF(入力!H41="","",入力!H41)</f>
        <v/>
      </c>
      <c r="I41" s="255" t="str">
        <f>IF(入力!I41="","",入力!I41)</f>
        <v>八千代市立八千代台西小学校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513657187</v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58"/>
      <c r="D42" s="259"/>
      <c r="E42" s="259"/>
      <c r="F42" s="259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>
        <f>IF(入力!B43="","",入力!B43)</f>
        <v>10</v>
      </c>
      <c r="C43" s="256" t="str">
        <f>IF(入力!C44="","",入力!C44&amp;"　"&amp;入力!E44)</f>
        <v>藤井　奏馬</v>
      </c>
      <c r="D43" s="257"/>
      <c r="E43" s="257"/>
      <c r="F43" s="257"/>
      <c r="G43" s="255">
        <f>IF(入力!G43="","",入力!G43)</f>
        <v>4</v>
      </c>
      <c r="H43" s="255" t="str">
        <f>IF(入力!H43="","",入力!H43)</f>
        <v/>
      </c>
      <c r="I43" s="255" t="str">
        <f>IF(入力!I43="","",入力!I43)</f>
        <v>八千代市立八千代台西小学校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515553581</v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58"/>
      <c r="D44" s="259"/>
      <c r="E44" s="259"/>
      <c r="F44" s="259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>
        <f>IF(入力!B45="","",入力!B45)</f>
        <v>11</v>
      </c>
      <c r="C45" s="256" t="str">
        <f>IF(入力!C46="","",入力!C46&amp;"　"&amp;入力!E46)</f>
        <v>荒井　湊</v>
      </c>
      <c r="D45" s="257"/>
      <c r="E45" s="257"/>
      <c r="F45" s="257"/>
      <c r="G45" s="255">
        <f>IF(入力!G45="","",入力!G45)</f>
        <v>3</v>
      </c>
      <c r="H45" s="255" t="str">
        <f>IF(入力!H45="","",入力!H45)</f>
        <v/>
      </c>
      <c r="I45" s="255" t="str">
        <f>IF(入力!I45="","",入力!I45)</f>
        <v>八千代市立萱田小学校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516044346</v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58"/>
      <c r="D46" s="259"/>
      <c r="E46" s="259"/>
      <c r="F46" s="259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>
        <f>IF(入力!B47="","",入力!B47)</f>
        <v>12</v>
      </c>
      <c r="C47" s="256" t="str">
        <f>IF(入力!C48="","",入力!C48&amp;"　"&amp;入力!E48)</f>
        <v>岡田　佑樹</v>
      </c>
      <c r="D47" s="257"/>
      <c r="E47" s="257"/>
      <c r="F47" s="257"/>
      <c r="G47" s="255">
        <f>IF(入力!G47="","",入力!G47)</f>
        <v>3</v>
      </c>
      <c r="H47" s="255" t="str">
        <f>IF(入力!H47="","",入力!H47)</f>
        <v/>
      </c>
      <c r="I47" s="255" t="str">
        <f>IF(入力!I47="","",入力!I47)</f>
        <v>南高津小学校</v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>
        <f>IF(入力!M47="","",入力!M47)</f>
        <v>518722593</v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58"/>
      <c r="D48" s="259"/>
      <c r="E48" s="259"/>
      <c r="F48" s="259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4:I5"/>
    <mergeCell ref="M7:O8"/>
    <mergeCell ref="A6:B8"/>
    <mergeCell ref="J7:L8"/>
    <mergeCell ref="G11:I12"/>
    <mergeCell ref="G13:O14"/>
    <mergeCell ref="M9:O10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C21:O22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</mergeCells>
  <phoneticPr fontId="35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workbookViewId="0">
      <selection activeCell="AP62" sqref="AP62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145</v>
      </c>
      <c r="AT1" s="5"/>
      <c r="AU1" s="5"/>
      <c r="AV1" s="401"/>
      <c r="AW1" s="401"/>
      <c r="AX1" s="5" t="s">
        <v>146</v>
      </c>
      <c r="AY1" s="5"/>
      <c r="AZ1" s="401"/>
      <c r="BA1" s="401"/>
      <c r="BB1" s="5" t="s">
        <v>147</v>
      </c>
      <c r="BC1" s="5"/>
      <c r="BD1" s="401"/>
      <c r="BE1" s="401"/>
      <c r="BF1" s="5" t="s">
        <v>148</v>
      </c>
    </row>
    <row r="3" spans="1:60" ht="9.75" customHeight="1"/>
    <row r="4" spans="1:60" ht="9.75" customHeight="1"/>
    <row r="5" spans="1:60" ht="28.5">
      <c r="A5" s="6"/>
      <c r="B5" s="6"/>
      <c r="C5" s="402" t="s">
        <v>149</v>
      </c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402"/>
      <c r="Q5" s="402"/>
      <c r="R5" s="402"/>
      <c r="S5" s="402"/>
      <c r="T5" s="402"/>
      <c r="U5" s="402"/>
      <c r="V5" s="402"/>
      <c r="W5" s="402"/>
      <c r="X5" s="402"/>
      <c r="Y5" s="402"/>
      <c r="Z5" s="402"/>
      <c r="AA5" s="402"/>
      <c r="AB5" s="402"/>
      <c r="AC5" s="402"/>
      <c r="AD5" s="402"/>
      <c r="AE5" s="402"/>
      <c r="AF5" s="402"/>
      <c r="AG5" s="402"/>
      <c r="AH5" s="402"/>
      <c r="AI5" s="402"/>
      <c r="AJ5" s="402"/>
      <c r="AK5" s="402"/>
      <c r="AL5" s="402"/>
      <c r="AM5" s="402"/>
      <c r="AN5" s="402"/>
      <c r="AO5" s="402"/>
      <c r="AP5" s="402"/>
      <c r="AQ5" s="402"/>
      <c r="AR5" s="402"/>
      <c r="AS5" s="402"/>
      <c r="AT5" s="402"/>
      <c r="AU5" s="402"/>
      <c r="AV5" s="402"/>
      <c r="AW5" s="402"/>
      <c r="AX5" s="402"/>
      <c r="AY5" s="402"/>
      <c r="AZ5" s="402"/>
      <c r="BA5" s="402"/>
      <c r="BB5" s="402"/>
      <c r="BC5" s="402"/>
      <c r="BD5" s="402"/>
      <c r="BE5" s="402"/>
      <c r="BF5" s="402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150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413" t="s">
        <v>151</v>
      </c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416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8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419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1"/>
      <c r="S10" s="5" t="s">
        <v>152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153</v>
      </c>
    </row>
    <row r="11" spans="1:60" ht="5.25" customHeight="1"/>
    <row r="12" spans="1:60" ht="5.25" customHeight="1">
      <c r="G12" s="5"/>
      <c r="H12" s="408">
        <v>36</v>
      </c>
      <c r="I12" s="409"/>
      <c r="J12" s="410"/>
      <c r="K12" s="5"/>
    </row>
    <row r="13" spans="1:60" ht="13.5" customHeight="1">
      <c r="F13" s="5" t="s">
        <v>154</v>
      </c>
      <c r="G13" s="5"/>
      <c r="H13" s="411"/>
      <c r="I13" s="401"/>
      <c r="J13" s="412"/>
      <c r="K13" s="5" t="s">
        <v>155</v>
      </c>
      <c r="L13" s="9"/>
      <c r="M13" s="9"/>
      <c r="N13" s="9"/>
      <c r="Q13" s="10"/>
    </row>
    <row r="14" spans="1:60" ht="5.25" customHeight="1">
      <c r="F14" s="11"/>
      <c r="G14" s="5"/>
      <c r="H14" s="379"/>
      <c r="I14" s="380"/>
      <c r="J14" s="381"/>
      <c r="K14" s="5"/>
      <c r="L14" s="9"/>
      <c r="M14" s="9"/>
      <c r="N14" s="9"/>
      <c r="Q14" s="10"/>
    </row>
    <row r="15" spans="1:60" ht="5.25" customHeight="1"/>
    <row r="16" spans="1:60" ht="12" customHeight="1">
      <c r="C16" s="422" t="s">
        <v>156</v>
      </c>
      <c r="D16" s="347"/>
      <c r="E16" s="347"/>
      <c r="F16" s="347"/>
      <c r="G16" s="348"/>
      <c r="H16" s="403" t="s">
        <v>157</v>
      </c>
      <c r="I16" s="404"/>
      <c r="J16" s="404"/>
      <c r="K16" s="347" t="str">
        <f>IF(入力!C2="","",入力!C2)</f>
        <v>ヤチヨダイバレーボールクラブ</v>
      </c>
      <c r="L16" s="347"/>
      <c r="M16" s="347"/>
      <c r="N16" s="347"/>
      <c r="O16" s="347"/>
      <c r="P16" s="347"/>
      <c r="Q16" s="347"/>
      <c r="R16" s="347"/>
      <c r="S16" s="347"/>
      <c r="T16" s="347"/>
      <c r="U16" s="347"/>
      <c r="V16" s="347"/>
      <c r="W16" s="347"/>
      <c r="X16" s="348"/>
      <c r="Y16" s="405" t="s">
        <v>158</v>
      </c>
      <c r="Z16" s="406"/>
      <c r="AA16" s="406"/>
      <c r="AB16" s="406"/>
      <c r="AC16" s="406"/>
      <c r="AD16" s="406"/>
      <c r="AE16" s="406"/>
      <c r="AF16" s="406"/>
      <c r="AG16" s="406"/>
      <c r="AH16" s="406"/>
      <c r="AI16" s="407"/>
      <c r="AJ16" s="338" t="s">
        <v>159</v>
      </c>
      <c r="AK16" s="339"/>
      <c r="AL16" s="339"/>
      <c r="AM16" s="340"/>
      <c r="AN16" s="361" t="str">
        <f>IF(入力!P3="","",入力!P3)</f>
        <v>八千代市</v>
      </c>
      <c r="AO16" s="362"/>
      <c r="AP16" s="362"/>
      <c r="AQ16" s="362"/>
      <c r="AR16" s="362"/>
      <c r="AS16" s="362"/>
      <c r="AT16" s="339" t="s">
        <v>160</v>
      </c>
      <c r="AU16" s="340"/>
      <c r="AV16" s="346" t="s">
        <v>18</v>
      </c>
      <c r="AW16" s="347"/>
      <c r="AX16" s="347"/>
      <c r="AY16" s="348"/>
      <c r="AZ16" s="353" t="str">
        <f>IF(入力!P5="","",入力!P5)</f>
        <v>京成</v>
      </c>
      <c r="BA16" s="354"/>
      <c r="BB16" s="354"/>
      <c r="BC16" s="354"/>
      <c r="BD16" s="354"/>
      <c r="BE16" s="354"/>
      <c r="BF16" s="336" t="s">
        <v>161</v>
      </c>
    </row>
    <row r="17" spans="3:58" ht="4.5" customHeight="1">
      <c r="C17" s="423"/>
      <c r="D17" s="313"/>
      <c r="E17" s="313"/>
      <c r="F17" s="313"/>
      <c r="G17" s="350"/>
      <c r="H17" s="399" t="str">
        <f>IF(入力!C3="","",入力!C3)</f>
        <v>八千代台VBC</v>
      </c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357" t="str">
        <f>IF(入力!J3="","","("&amp;入力!J3&amp;")")</f>
        <v>(男子)</v>
      </c>
      <c r="V17" s="357"/>
      <c r="W17" s="357"/>
      <c r="X17" s="358"/>
      <c r="Y17" s="325">
        <f>IF(入力!C4="","",入力!C4)</f>
        <v>435043132</v>
      </c>
      <c r="Z17" s="326"/>
      <c r="AA17" s="326"/>
      <c r="AB17" s="326"/>
      <c r="AC17" s="326"/>
      <c r="AD17" s="326"/>
      <c r="AE17" s="326"/>
      <c r="AF17" s="326"/>
      <c r="AG17" s="326"/>
      <c r="AH17" s="326"/>
      <c r="AI17" s="327"/>
      <c r="AJ17" s="341"/>
      <c r="AK17" s="342"/>
      <c r="AL17" s="342"/>
      <c r="AM17" s="343"/>
      <c r="AN17" s="363"/>
      <c r="AO17" s="364"/>
      <c r="AP17" s="364"/>
      <c r="AQ17" s="364"/>
      <c r="AR17" s="364"/>
      <c r="AS17" s="364"/>
      <c r="AT17" s="342"/>
      <c r="AU17" s="343"/>
      <c r="AV17" s="349"/>
      <c r="AW17" s="313"/>
      <c r="AX17" s="313"/>
      <c r="AY17" s="350"/>
      <c r="AZ17" s="355"/>
      <c r="BA17" s="356"/>
      <c r="BB17" s="356"/>
      <c r="BC17" s="356"/>
      <c r="BD17" s="356"/>
      <c r="BE17" s="356"/>
      <c r="BF17" s="337"/>
    </row>
    <row r="18" spans="3:58" ht="16.5" customHeight="1">
      <c r="C18" s="378"/>
      <c r="D18" s="314"/>
      <c r="E18" s="314"/>
      <c r="F18" s="314"/>
      <c r="G18" s="352"/>
      <c r="H18" s="382"/>
      <c r="I18" s="383"/>
      <c r="J18" s="383"/>
      <c r="K18" s="383"/>
      <c r="L18" s="383"/>
      <c r="M18" s="383"/>
      <c r="N18" s="383"/>
      <c r="O18" s="383"/>
      <c r="P18" s="383"/>
      <c r="Q18" s="383"/>
      <c r="R18" s="383"/>
      <c r="S18" s="383"/>
      <c r="T18" s="383"/>
      <c r="U18" s="359"/>
      <c r="V18" s="359"/>
      <c r="W18" s="359"/>
      <c r="X18" s="360"/>
      <c r="Y18" s="328"/>
      <c r="Z18" s="329"/>
      <c r="AA18" s="329"/>
      <c r="AB18" s="329"/>
      <c r="AC18" s="329"/>
      <c r="AD18" s="329"/>
      <c r="AE18" s="329"/>
      <c r="AF18" s="329"/>
      <c r="AG18" s="329"/>
      <c r="AH18" s="329"/>
      <c r="AI18" s="330"/>
      <c r="AJ18" s="344"/>
      <c r="AK18" s="317"/>
      <c r="AL18" s="317"/>
      <c r="AM18" s="345"/>
      <c r="AN18" s="365"/>
      <c r="AO18" s="366"/>
      <c r="AP18" s="366"/>
      <c r="AQ18" s="366"/>
      <c r="AR18" s="366"/>
      <c r="AS18" s="366"/>
      <c r="AT18" s="317"/>
      <c r="AU18" s="345"/>
      <c r="AV18" s="351"/>
      <c r="AW18" s="314"/>
      <c r="AX18" s="314"/>
      <c r="AY18" s="352"/>
      <c r="AZ18" s="394" t="str">
        <f>IF(入力!AE5="","",入力!AE5)</f>
        <v>八千代台</v>
      </c>
      <c r="BA18" s="395"/>
      <c r="BB18" s="395"/>
      <c r="BC18" s="395"/>
      <c r="BD18" s="395"/>
      <c r="BE18" s="395"/>
      <c r="BF18" s="12" t="s">
        <v>162</v>
      </c>
    </row>
    <row r="19" spans="3:58" ht="15" customHeight="1">
      <c r="C19" s="396"/>
      <c r="D19" s="397"/>
      <c r="E19" s="397"/>
      <c r="F19" s="397"/>
      <c r="G19" s="397"/>
      <c r="H19" s="397"/>
      <c r="I19" s="397"/>
      <c r="J19" s="397"/>
      <c r="K19" s="397"/>
      <c r="L19" s="397"/>
      <c r="M19" s="397"/>
      <c r="N19" s="397"/>
      <c r="O19" s="391" t="s">
        <v>163</v>
      </c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 t="s">
        <v>164</v>
      </c>
      <c r="AE19" s="391"/>
      <c r="AF19" s="391"/>
      <c r="AG19" s="391"/>
      <c r="AH19" s="391"/>
      <c r="AI19" s="391"/>
      <c r="AJ19" s="391"/>
      <c r="AK19" s="391"/>
      <c r="AL19" s="391"/>
      <c r="AM19" s="391"/>
      <c r="AN19" s="391"/>
      <c r="AO19" s="391"/>
      <c r="AP19" s="391"/>
      <c r="AQ19" s="391"/>
      <c r="AR19" s="391"/>
      <c r="AS19" s="391" t="s">
        <v>165</v>
      </c>
      <c r="AT19" s="391"/>
      <c r="AU19" s="391"/>
      <c r="AV19" s="391"/>
      <c r="AW19" s="391"/>
      <c r="AX19" s="391"/>
      <c r="AY19" s="391"/>
      <c r="AZ19" s="391"/>
      <c r="BA19" s="391"/>
      <c r="BB19" s="391"/>
      <c r="BC19" s="391"/>
      <c r="BD19" s="391"/>
      <c r="BE19" s="391"/>
      <c r="BF19" s="398"/>
    </row>
    <row r="20" spans="3:58" ht="15" customHeight="1">
      <c r="C20" s="390" t="s">
        <v>166</v>
      </c>
      <c r="D20" s="391"/>
      <c r="E20" s="391"/>
      <c r="F20" s="391"/>
      <c r="G20" s="391"/>
      <c r="H20" s="391"/>
      <c r="I20" s="391"/>
      <c r="J20" s="391"/>
      <c r="K20" s="391"/>
      <c r="L20" s="391"/>
      <c r="M20" s="391"/>
      <c r="N20" s="391"/>
      <c r="O20" s="392" t="str">
        <f>IF(入力!J7="","",入力!J7)</f>
        <v/>
      </c>
      <c r="P20" s="392"/>
      <c r="Q20" s="392"/>
      <c r="R20" s="392"/>
      <c r="S20" s="392"/>
      <c r="T20" s="392"/>
      <c r="U20" s="392"/>
      <c r="V20" s="392"/>
      <c r="W20" s="392"/>
      <c r="X20" s="392"/>
      <c r="Y20" s="392"/>
      <c r="Z20" s="392"/>
      <c r="AA20" s="392"/>
      <c r="AB20" s="392"/>
      <c r="AC20" s="392"/>
      <c r="AD20" s="392">
        <f>IF(入力!J9="","",入力!J9)</f>
        <v>18449</v>
      </c>
      <c r="AE20" s="392"/>
      <c r="AF20" s="392"/>
      <c r="AG20" s="392"/>
      <c r="AH20" s="392"/>
      <c r="AI20" s="392"/>
      <c r="AJ20" s="392"/>
      <c r="AK20" s="392"/>
      <c r="AL20" s="392"/>
      <c r="AM20" s="392"/>
      <c r="AN20" s="392"/>
      <c r="AO20" s="392"/>
      <c r="AP20" s="392"/>
      <c r="AQ20" s="392"/>
      <c r="AR20" s="392"/>
      <c r="AS20" s="392" t="str">
        <f>IF(入力!J11="","",入力!J11)</f>
        <v/>
      </c>
      <c r="AT20" s="392"/>
      <c r="AU20" s="392"/>
      <c r="AV20" s="392"/>
      <c r="AW20" s="392"/>
      <c r="AX20" s="392"/>
      <c r="AY20" s="392"/>
      <c r="AZ20" s="392"/>
      <c r="BA20" s="392"/>
      <c r="BB20" s="392"/>
      <c r="BC20" s="392"/>
      <c r="BD20" s="392"/>
      <c r="BE20" s="392"/>
      <c r="BF20" s="393"/>
    </row>
    <row r="21" spans="3:58" ht="15" customHeight="1">
      <c r="C21" s="390" t="s">
        <v>167</v>
      </c>
      <c r="D21" s="391"/>
      <c r="E21" s="391"/>
      <c r="F21" s="391"/>
      <c r="G21" s="391"/>
      <c r="H21" s="391"/>
      <c r="I21" s="391"/>
      <c r="J21" s="391"/>
      <c r="K21" s="391"/>
      <c r="L21" s="391"/>
      <c r="M21" s="391"/>
      <c r="N21" s="391"/>
      <c r="O21" s="392" t="str">
        <f>IF(入力!M7="","",入力!M7)</f>
        <v/>
      </c>
      <c r="P21" s="392"/>
      <c r="Q21" s="392"/>
      <c r="R21" s="392"/>
      <c r="S21" s="392"/>
      <c r="T21" s="392"/>
      <c r="U21" s="392"/>
      <c r="V21" s="392"/>
      <c r="W21" s="392"/>
      <c r="X21" s="392"/>
      <c r="Y21" s="392"/>
      <c r="Z21" s="392"/>
      <c r="AA21" s="392"/>
      <c r="AB21" s="392"/>
      <c r="AC21" s="392"/>
      <c r="AD21" s="392" t="str">
        <f>IF(入力!M9="","",入力!M9)</f>
        <v>申請中</v>
      </c>
      <c r="AE21" s="392"/>
      <c r="AF21" s="392"/>
      <c r="AG21" s="392"/>
      <c r="AH21" s="392"/>
      <c r="AI21" s="392"/>
      <c r="AJ21" s="392"/>
      <c r="AK21" s="392"/>
      <c r="AL21" s="392"/>
      <c r="AM21" s="392"/>
      <c r="AN21" s="392"/>
      <c r="AO21" s="392"/>
      <c r="AP21" s="392"/>
      <c r="AQ21" s="392"/>
      <c r="AR21" s="392"/>
      <c r="AS21" s="392" t="str">
        <f>IF(入力!M11="","",入力!M11)</f>
        <v/>
      </c>
      <c r="AT21" s="392"/>
      <c r="AU21" s="392"/>
      <c r="AV21" s="392"/>
      <c r="AW21" s="392"/>
      <c r="AX21" s="392"/>
      <c r="AY21" s="392"/>
      <c r="AZ21" s="392"/>
      <c r="BA21" s="392"/>
      <c r="BB21" s="392"/>
      <c r="BC21" s="392"/>
      <c r="BD21" s="392"/>
      <c r="BE21" s="392"/>
      <c r="BF21" s="393"/>
    </row>
    <row r="22" spans="3:58" ht="12" customHeight="1">
      <c r="C22" s="386" t="s">
        <v>157</v>
      </c>
      <c r="D22" s="387"/>
      <c r="E22" s="387"/>
      <c r="F22" s="387"/>
      <c r="G22" s="388"/>
      <c r="H22" s="197" t="str">
        <f>IF(入力!C7="","",入力!C7&amp;"　"&amp;入力!E7)</f>
        <v>マツザキ　トモユキ</v>
      </c>
      <c r="I22" s="198"/>
      <c r="J22" s="198"/>
      <c r="K22" s="198"/>
      <c r="L22" s="198"/>
      <c r="M22" s="198"/>
      <c r="N22" s="198"/>
      <c r="O22" s="198"/>
      <c r="P22" s="198"/>
      <c r="Q22" s="389"/>
      <c r="R22" s="315" t="s">
        <v>168</v>
      </c>
      <c r="S22" s="198"/>
      <c r="T22" s="319">
        <f>IF(入力!AT7="","",入力!AT7)</f>
        <v>44</v>
      </c>
      <c r="U22" s="320"/>
      <c r="V22" s="321"/>
      <c r="W22" s="315" t="s">
        <v>169</v>
      </c>
      <c r="X22" s="315"/>
      <c r="Y22" s="315"/>
      <c r="Z22" s="13" t="s">
        <v>36</v>
      </c>
      <c r="AA22" s="14"/>
      <c r="AB22" s="198" t="str">
        <f>IF(入力!R7="","",入力!R7)</f>
        <v>276</v>
      </c>
      <c r="AC22" s="198"/>
      <c r="AD22" s="198"/>
      <c r="AE22" s="198"/>
      <c r="AF22" s="15" t="s">
        <v>38</v>
      </c>
      <c r="AG22" s="198" t="str">
        <f>IF(入力!W7="","",入力!W7)</f>
        <v>0031</v>
      </c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389"/>
      <c r="AU22" s="315" t="s">
        <v>170</v>
      </c>
      <c r="AV22" s="198"/>
      <c r="AW22" s="198"/>
      <c r="AX22" s="16" t="s">
        <v>40</v>
      </c>
      <c r="AY22" s="198" t="str">
        <f>IF(入力!AL7="","",入力!AL7)</f>
        <v>090</v>
      </c>
      <c r="AZ22" s="198"/>
      <c r="BA22" s="198"/>
      <c r="BB22" s="198"/>
      <c r="BC22" s="198"/>
      <c r="BD22" s="198"/>
      <c r="BE22" s="198"/>
      <c r="BF22" s="17" t="s">
        <v>42</v>
      </c>
    </row>
    <row r="23" spans="3:58" ht="19.5" customHeight="1">
      <c r="C23" s="378" t="s">
        <v>171</v>
      </c>
      <c r="D23" s="314"/>
      <c r="E23" s="314"/>
      <c r="F23" s="314"/>
      <c r="G23" s="352"/>
      <c r="H23" s="379" t="str">
        <f>IF(入力!C8="","",入力!C8&amp;"　"&amp;入力!E8)</f>
        <v>松崎　智幸</v>
      </c>
      <c r="I23" s="380"/>
      <c r="J23" s="380"/>
      <c r="K23" s="380"/>
      <c r="L23" s="380"/>
      <c r="M23" s="380"/>
      <c r="N23" s="380"/>
      <c r="O23" s="380"/>
      <c r="P23" s="380"/>
      <c r="Q23" s="381"/>
      <c r="R23" s="314"/>
      <c r="S23" s="314"/>
      <c r="T23" s="331"/>
      <c r="U23" s="332"/>
      <c r="V23" s="333"/>
      <c r="W23" s="317"/>
      <c r="X23" s="317"/>
      <c r="Y23" s="317"/>
      <c r="Z23" s="382" t="str">
        <f>IF(入力!P8="","",入力!P8)</f>
        <v>八千代市八千代台北9-13-13</v>
      </c>
      <c r="AA23" s="383"/>
      <c r="AB23" s="383"/>
      <c r="AC23" s="383"/>
      <c r="AD23" s="383"/>
      <c r="AE23" s="383"/>
      <c r="AF23" s="383"/>
      <c r="AG23" s="383"/>
      <c r="AH23" s="383"/>
      <c r="AI23" s="383"/>
      <c r="AJ23" s="383"/>
      <c r="AK23" s="383"/>
      <c r="AL23" s="383"/>
      <c r="AM23" s="383"/>
      <c r="AN23" s="383"/>
      <c r="AO23" s="383"/>
      <c r="AP23" s="383"/>
      <c r="AQ23" s="383"/>
      <c r="AR23" s="383"/>
      <c r="AS23" s="383"/>
      <c r="AT23" s="384"/>
      <c r="AU23" s="314"/>
      <c r="AV23" s="314"/>
      <c r="AW23" s="314"/>
      <c r="AX23" s="351" t="str">
        <f>IF(入力!AK8="","",入力!AK8)</f>
        <v>4046</v>
      </c>
      <c r="AY23" s="314"/>
      <c r="AZ23" s="314"/>
      <c r="BA23" s="314"/>
      <c r="BB23" s="18" t="s">
        <v>38</v>
      </c>
      <c r="BC23" s="314" t="str">
        <f>IF(入力!AP8="","",入力!AP8)</f>
        <v>6526</v>
      </c>
      <c r="BD23" s="314"/>
      <c r="BE23" s="314"/>
      <c r="BF23" s="385"/>
    </row>
    <row r="24" spans="3:58" ht="12" customHeight="1">
      <c r="C24" s="386" t="s">
        <v>157</v>
      </c>
      <c r="D24" s="387"/>
      <c r="E24" s="387"/>
      <c r="F24" s="387"/>
      <c r="G24" s="388"/>
      <c r="H24" s="197" t="str">
        <f>IF(入力!C9="","",入力!C9&amp;"　"&amp;入力!E9)</f>
        <v>トヨダ　ケイコ</v>
      </c>
      <c r="I24" s="198"/>
      <c r="J24" s="198"/>
      <c r="K24" s="198"/>
      <c r="L24" s="198"/>
      <c r="M24" s="198"/>
      <c r="N24" s="198"/>
      <c r="O24" s="198"/>
      <c r="P24" s="198"/>
      <c r="Q24" s="389"/>
      <c r="R24" s="315" t="s">
        <v>168</v>
      </c>
      <c r="S24" s="198"/>
      <c r="T24" s="319">
        <f>IF(入力!AT9="","",入力!AT9)</f>
        <v>56</v>
      </c>
      <c r="U24" s="320"/>
      <c r="V24" s="321"/>
      <c r="W24" s="315" t="s">
        <v>169</v>
      </c>
      <c r="X24" s="315"/>
      <c r="Y24" s="315"/>
      <c r="Z24" s="13" t="s">
        <v>36</v>
      </c>
      <c r="AA24" s="14"/>
      <c r="AB24" s="198" t="str">
        <f>IF(入力!R9="","",入力!R9)</f>
        <v>276</v>
      </c>
      <c r="AC24" s="198"/>
      <c r="AD24" s="198"/>
      <c r="AE24" s="198"/>
      <c r="AF24" s="15" t="s">
        <v>38</v>
      </c>
      <c r="AG24" s="198" t="str">
        <f>IF(入力!W9="","",入力!W9)</f>
        <v>0031</v>
      </c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389"/>
      <c r="AU24" s="315" t="s">
        <v>170</v>
      </c>
      <c r="AV24" s="198"/>
      <c r="AW24" s="198"/>
      <c r="AX24" s="16" t="s">
        <v>40</v>
      </c>
      <c r="AY24" s="198" t="str">
        <f>IF(入力!AL9="","",入力!AL9)</f>
        <v>090</v>
      </c>
      <c r="AZ24" s="198"/>
      <c r="BA24" s="198"/>
      <c r="BB24" s="198"/>
      <c r="BC24" s="198"/>
      <c r="BD24" s="198"/>
      <c r="BE24" s="198"/>
      <c r="BF24" s="17" t="s">
        <v>42</v>
      </c>
    </row>
    <row r="25" spans="3:58" ht="19.5" customHeight="1">
      <c r="C25" s="378" t="s">
        <v>164</v>
      </c>
      <c r="D25" s="314"/>
      <c r="E25" s="314"/>
      <c r="F25" s="314"/>
      <c r="G25" s="352"/>
      <c r="H25" s="379" t="str">
        <f>IF(入力!C10="","",入力!C10&amp;"　"&amp;入力!E10)</f>
        <v>豊田　啓子</v>
      </c>
      <c r="I25" s="380"/>
      <c r="J25" s="380"/>
      <c r="K25" s="380"/>
      <c r="L25" s="380"/>
      <c r="M25" s="380"/>
      <c r="N25" s="380"/>
      <c r="O25" s="380"/>
      <c r="P25" s="380"/>
      <c r="Q25" s="381"/>
      <c r="R25" s="314"/>
      <c r="S25" s="314"/>
      <c r="T25" s="331"/>
      <c r="U25" s="332"/>
      <c r="V25" s="333"/>
      <c r="W25" s="317"/>
      <c r="X25" s="317"/>
      <c r="Y25" s="317"/>
      <c r="Z25" s="382" t="str">
        <f>IF(入力!P10="","",入力!P10)</f>
        <v>八千代市八千代台北12-15-5</v>
      </c>
      <c r="AA25" s="383"/>
      <c r="AB25" s="383"/>
      <c r="AC25" s="383"/>
      <c r="AD25" s="383"/>
      <c r="AE25" s="383"/>
      <c r="AF25" s="383"/>
      <c r="AG25" s="383"/>
      <c r="AH25" s="383"/>
      <c r="AI25" s="383"/>
      <c r="AJ25" s="383"/>
      <c r="AK25" s="383"/>
      <c r="AL25" s="383"/>
      <c r="AM25" s="383"/>
      <c r="AN25" s="383"/>
      <c r="AO25" s="383"/>
      <c r="AP25" s="383"/>
      <c r="AQ25" s="383"/>
      <c r="AR25" s="383"/>
      <c r="AS25" s="383"/>
      <c r="AT25" s="384"/>
      <c r="AU25" s="314"/>
      <c r="AV25" s="314"/>
      <c r="AW25" s="314"/>
      <c r="AX25" s="351" t="str">
        <f>IF(入力!AK10="","",入力!AK10)</f>
        <v>7834</v>
      </c>
      <c r="AY25" s="314"/>
      <c r="AZ25" s="314"/>
      <c r="BA25" s="314"/>
      <c r="BB25" s="18" t="s">
        <v>38</v>
      </c>
      <c r="BC25" s="314" t="str">
        <f>IF(入力!AP10="","",入力!AP10)</f>
        <v>1422</v>
      </c>
      <c r="BD25" s="314"/>
      <c r="BE25" s="314"/>
      <c r="BF25" s="385"/>
    </row>
    <row r="26" spans="3:58" ht="12" customHeight="1">
      <c r="C26" s="386" t="s">
        <v>157</v>
      </c>
      <c r="D26" s="387"/>
      <c r="E26" s="387"/>
      <c r="F26" s="387"/>
      <c r="G26" s="388"/>
      <c r="H26" s="197" t="str">
        <f>IF(入力!C11="","",入力!C11&amp;"　"&amp;入力!E11)</f>
        <v/>
      </c>
      <c r="I26" s="198"/>
      <c r="J26" s="198"/>
      <c r="K26" s="198"/>
      <c r="L26" s="198"/>
      <c r="M26" s="198"/>
      <c r="N26" s="198"/>
      <c r="O26" s="198"/>
      <c r="P26" s="198"/>
      <c r="Q26" s="389"/>
      <c r="R26" s="315" t="s">
        <v>168</v>
      </c>
      <c r="S26" s="198"/>
      <c r="T26" s="319" t="str">
        <f>IF(入力!AT11="","",入力!AT11)</f>
        <v/>
      </c>
      <c r="U26" s="320"/>
      <c r="V26" s="321"/>
      <c r="W26" s="315" t="s">
        <v>169</v>
      </c>
      <c r="X26" s="315"/>
      <c r="Y26" s="315"/>
      <c r="Z26" s="13" t="s">
        <v>36</v>
      </c>
      <c r="AA26" s="14"/>
      <c r="AB26" s="198" t="str">
        <f>IF(入力!R11="","",入力!R11)</f>
        <v/>
      </c>
      <c r="AC26" s="198"/>
      <c r="AD26" s="198"/>
      <c r="AE26" s="198"/>
      <c r="AF26" s="15" t="s">
        <v>38</v>
      </c>
      <c r="AG26" s="198" t="str">
        <f>IF(入力!W11="","",入力!W11)</f>
        <v/>
      </c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389"/>
      <c r="AU26" s="315" t="s">
        <v>170</v>
      </c>
      <c r="AV26" s="198"/>
      <c r="AW26" s="198"/>
      <c r="AX26" s="16" t="s">
        <v>40</v>
      </c>
      <c r="AY26" s="198" t="str">
        <f>IF(入力!AL11="","",入力!AL11)</f>
        <v/>
      </c>
      <c r="AZ26" s="198"/>
      <c r="BA26" s="198"/>
      <c r="BB26" s="198"/>
      <c r="BC26" s="198"/>
      <c r="BD26" s="198"/>
      <c r="BE26" s="198"/>
      <c r="BF26" s="17" t="s">
        <v>42</v>
      </c>
    </row>
    <row r="27" spans="3:58" ht="19.5" customHeight="1">
      <c r="C27" s="378" t="s">
        <v>165</v>
      </c>
      <c r="D27" s="314"/>
      <c r="E27" s="314"/>
      <c r="F27" s="314"/>
      <c r="G27" s="352"/>
      <c r="H27" s="379" t="str">
        <f>IF(入力!C12="","",入力!C12&amp;"　"&amp;入力!E12)</f>
        <v/>
      </c>
      <c r="I27" s="380"/>
      <c r="J27" s="380"/>
      <c r="K27" s="380"/>
      <c r="L27" s="380"/>
      <c r="M27" s="380"/>
      <c r="N27" s="380"/>
      <c r="O27" s="380"/>
      <c r="P27" s="380"/>
      <c r="Q27" s="381"/>
      <c r="R27" s="314"/>
      <c r="S27" s="314"/>
      <c r="T27" s="331"/>
      <c r="U27" s="332"/>
      <c r="V27" s="333"/>
      <c r="W27" s="317"/>
      <c r="X27" s="317"/>
      <c r="Y27" s="317"/>
      <c r="Z27" s="382" t="str">
        <f>IF(入力!P12="","",入力!P12)</f>
        <v/>
      </c>
      <c r="AA27" s="383"/>
      <c r="AB27" s="383"/>
      <c r="AC27" s="383"/>
      <c r="AD27" s="383"/>
      <c r="AE27" s="383"/>
      <c r="AF27" s="383"/>
      <c r="AG27" s="383"/>
      <c r="AH27" s="383"/>
      <c r="AI27" s="383"/>
      <c r="AJ27" s="383"/>
      <c r="AK27" s="383"/>
      <c r="AL27" s="383"/>
      <c r="AM27" s="383"/>
      <c r="AN27" s="383"/>
      <c r="AO27" s="383"/>
      <c r="AP27" s="383"/>
      <c r="AQ27" s="383"/>
      <c r="AR27" s="383"/>
      <c r="AS27" s="383"/>
      <c r="AT27" s="384"/>
      <c r="AU27" s="314"/>
      <c r="AV27" s="314"/>
      <c r="AW27" s="314"/>
      <c r="AX27" s="351" t="str">
        <f>IF(入力!AK12="","",入力!AK12)</f>
        <v/>
      </c>
      <c r="AY27" s="314"/>
      <c r="AZ27" s="314"/>
      <c r="BA27" s="314"/>
      <c r="BB27" s="18" t="s">
        <v>38</v>
      </c>
      <c r="BC27" s="314" t="str">
        <f>IF(入力!AP12="","",入力!AP12)</f>
        <v/>
      </c>
      <c r="BD27" s="314"/>
      <c r="BE27" s="314"/>
      <c r="BF27" s="385"/>
    </row>
    <row r="28" spans="3:58" ht="12" customHeight="1">
      <c r="C28" s="386" t="s">
        <v>157</v>
      </c>
      <c r="D28" s="387"/>
      <c r="E28" s="387"/>
      <c r="F28" s="387"/>
      <c r="G28" s="388"/>
      <c r="H28" s="197" t="str">
        <f>IF(入力!C15="","",入力!C15&amp;"　"&amp;入力!E15)</f>
        <v>アイダ　サトミ</v>
      </c>
      <c r="I28" s="198"/>
      <c r="J28" s="198"/>
      <c r="K28" s="198"/>
      <c r="L28" s="198"/>
      <c r="M28" s="198"/>
      <c r="N28" s="198"/>
      <c r="O28" s="198"/>
      <c r="P28" s="198"/>
      <c r="Q28" s="389"/>
      <c r="R28" s="315" t="s">
        <v>168</v>
      </c>
      <c r="S28" s="198"/>
      <c r="T28" s="319">
        <f>IF(入力!AT15="","",入力!AT15)</f>
        <v>53</v>
      </c>
      <c r="U28" s="320"/>
      <c r="V28" s="321"/>
      <c r="W28" s="315" t="s">
        <v>169</v>
      </c>
      <c r="X28" s="315"/>
      <c r="Y28" s="315"/>
      <c r="Z28" s="13" t="s">
        <v>36</v>
      </c>
      <c r="AA28" s="14"/>
      <c r="AB28" s="198" t="str">
        <f>IF(入力!R15="","",入力!R15)</f>
        <v>276</v>
      </c>
      <c r="AC28" s="198"/>
      <c r="AD28" s="198"/>
      <c r="AE28" s="198"/>
      <c r="AF28" s="15" t="s">
        <v>38</v>
      </c>
      <c r="AG28" s="198" t="str">
        <f>IF(入力!W15="","",入力!W15)</f>
        <v>0031</v>
      </c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389"/>
      <c r="AU28" s="315" t="s">
        <v>170</v>
      </c>
      <c r="AV28" s="198"/>
      <c r="AW28" s="198"/>
      <c r="AX28" s="16" t="s">
        <v>40</v>
      </c>
      <c r="AY28" s="198" t="str">
        <f>IF(入力!AL15="","",入力!AL15)</f>
        <v>090</v>
      </c>
      <c r="AZ28" s="198"/>
      <c r="BA28" s="198"/>
      <c r="BB28" s="198"/>
      <c r="BC28" s="198"/>
      <c r="BD28" s="198"/>
      <c r="BE28" s="198"/>
      <c r="BF28" s="17" t="s">
        <v>42</v>
      </c>
    </row>
    <row r="29" spans="3:58" ht="19.5" customHeight="1">
      <c r="C29" s="367" t="s">
        <v>172</v>
      </c>
      <c r="D29" s="316"/>
      <c r="E29" s="316"/>
      <c r="F29" s="316"/>
      <c r="G29" s="368"/>
      <c r="H29" s="369" t="str">
        <f>IF(入力!C16="","",入力!C16&amp;"　"&amp;入力!E16)</f>
        <v>会田　智美</v>
      </c>
      <c r="I29" s="370"/>
      <c r="J29" s="370"/>
      <c r="K29" s="370"/>
      <c r="L29" s="370"/>
      <c r="M29" s="370"/>
      <c r="N29" s="370"/>
      <c r="O29" s="370"/>
      <c r="P29" s="370"/>
      <c r="Q29" s="371"/>
      <c r="R29" s="316"/>
      <c r="S29" s="316"/>
      <c r="T29" s="322"/>
      <c r="U29" s="323"/>
      <c r="V29" s="324"/>
      <c r="W29" s="318"/>
      <c r="X29" s="318"/>
      <c r="Y29" s="318"/>
      <c r="Z29" s="372" t="str">
        <f>IF(入力!P16="","",入力!P16)</f>
        <v>八千代市八千代台北9-12-6</v>
      </c>
      <c r="AA29" s="373"/>
      <c r="AB29" s="373"/>
      <c r="AC29" s="373"/>
      <c r="AD29" s="373"/>
      <c r="AE29" s="373"/>
      <c r="AF29" s="373"/>
      <c r="AG29" s="373"/>
      <c r="AH29" s="373"/>
      <c r="AI29" s="373"/>
      <c r="AJ29" s="373"/>
      <c r="AK29" s="373"/>
      <c r="AL29" s="373"/>
      <c r="AM29" s="373"/>
      <c r="AN29" s="373"/>
      <c r="AO29" s="373"/>
      <c r="AP29" s="373"/>
      <c r="AQ29" s="373"/>
      <c r="AR29" s="373"/>
      <c r="AS29" s="373"/>
      <c r="AT29" s="374"/>
      <c r="AU29" s="316"/>
      <c r="AV29" s="316"/>
      <c r="AW29" s="316"/>
      <c r="AX29" s="375" t="str">
        <f>IF(入力!AK16="","",入力!AK16)</f>
        <v>5527</v>
      </c>
      <c r="AY29" s="316"/>
      <c r="AZ29" s="316"/>
      <c r="BA29" s="316"/>
      <c r="BB29" s="64" t="s">
        <v>38</v>
      </c>
      <c r="BC29" s="316" t="str">
        <f>IF(入力!AP16="","",入力!AP16)</f>
        <v>3208</v>
      </c>
      <c r="BD29" s="316"/>
      <c r="BE29" s="316"/>
      <c r="BF29" s="376"/>
    </row>
    <row r="30" spans="3:58" ht="7.5" customHeight="1"/>
    <row r="31" spans="3:58" ht="16.5" customHeight="1">
      <c r="C31" s="19" t="s">
        <v>173</v>
      </c>
      <c r="D31" s="5"/>
      <c r="E31" s="5"/>
      <c r="F31" s="5"/>
      <c r="G31" s="5"/>
      <c r="H31" s="5"/>
      <c r="I31" s="20" t="s">
        <v>174</v>
      </c>
    </row>
    <row r="32" spans="3:58" ht="3" customHeight="1"/>
    <row r="33" spans="3:58" ht="15" customHeight="1">
      <c r="C33" s="377" t="s">
        <v>175</v>
      </c>
      <c r="D33" s="334"/>
      <c r="E33" s="334"/>
      <c r="F33" s="334" t="s">
        <v>176</v>
      </c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 t="s">
        <v>177</v>
      </c>
      <c r="R33" s="334"/>
      <c r="S33" s="334"/>
      <c r="T33" s="334" t="s">
        <v>178</v>
      </c>
      <c r="U33" s="334"/>
      <c r="V33" s="334"/>
      <c r="W33" s="334"/>
      <c r="X33" s="334"/>
      <c r="Y33" s="334"/>
      <c r="Z33" s="334"/>
      <c r="AA33" s="334"/>
      <c r="AB33" s="334"/>
      <c r="AC33" s="334"/>
      <c r="AD33" s="334"/>
      <c r="AE33" s="334"/>
      <c r="AF33" s="334"/>
      <c r="AG33" s="334"/>
      <c r="AH33" s="334"/>
      <c r="AI33" s="334"/>
      <c r="AJ33" s="334" t="s">
        <v>179</v>
      </c>
      <c r="AK33" s="334"/>
      <c r="AL33" s="334"/>
      <c r="AM33" s="334"/>
      <c r="AN33" s="334"/>
      <c r="AO33" s="334"/>
      <c r="AP33" s="334"/>
      <c r="AQ33" s="334"/>
      <c r="AR33" s="334"/>
      <c r="AS33" s="334"/>
      <c r="AT33" s="334"/>
      <c r="AU33" s="334"/>
      <c r="AV33" s="334"/>
      <c r="AW33" s="334"/>
      <c r="AX33" s="334"/>
      <c r="AY33" s="334"/>
      <c r="AZ33" s="334" t="s">
        <v>180</v>
      </c>
      <c r="BA33" s="334"/>
      <c r="BB33" s="334"/>
      <c r="BC33" s="334"/>
      <c r="BD33" s="334"/>
      <c r="BE33" s="334"/>
      <c r="BF33" s="335"/>
    </row>
    <row r="34" spans="3:58" ht="15" customHeight="1">
      <c r="C34" s="282">
        <f>IF(入力!B25="","",入力!B25)</f>
        <v>1</v>
      </c>
      <c r="D34" s="283"/>
      <c r="E34" s="284"/>
      <c r="F34" s="288" t="str">
        <f>IF(入力!C26="","",入力!C25&amp;"　"&amp;入力!E25&amp;"
"&amp;入力!C26&amp;"　"&amp;入力!E26)</f>
        <v>ヒラノ　スバル
平野　昴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74">
        <f>IF(入力!G25="","",入力!G25)</f>
        <v>6</v>
      </c>
      <c r="R34" s="275"/>
      <c r="S34" s="276"/>
      <c r="T34" s="297" t="str">
        <f>IF(入力!I25="","",入力!I25)</f>
        <v>八千代市立萱田小学校</v>
      </c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9"/>
      <c r="AJ34" s="274">
        <f>IF(入力!M25="","",入力!M25)</f>
        <v>513657147</v>
      </c>
      <c r="AK34" s="275"/>
      <c r="AL34" s="275"/>
      <c r="AM34" s="275"/>
      <c r="AN34" s="275"/>
      <c r="AO34" s="275"/>
      <c r="AP34" s="275"/>
      <c r="AQ34" s="275"/>
      <c r="AR34" s="275"/>
      <c r="AS34" s="275"/>
      <c r="AT34" s="275"/>
      <c r="AU34" s="275"/>
      <c r="AV34" s="275"/>
      <c r="AW34" s="275"/>
      <c r="AX34" s="275"/>
      <c r="AY34" s="276"/>
      <c r="AZ34" s="274">
        <f>IF(入力!P25="","",入力!P25)</f>
        <v>147</v>
      </c>
      <c r="BA34" s="275"/>
      <c r="BB34" s="275"/>
      <c r="BC34" s="275"/>
      <c r="BD34" s="275"/>
      <c r="BE34" s="275"/>
      <c r="BF34" s="280"/>
    </row>
    <row r="35" spans="3:58" ht="15" customHeight="1">
      <c r="C35" s="304"/>
      <c r="D35" s="305"/>
      <c r="E35" s="306"/>
      <c r="F35" s="307"/>
      <c r="G35" s="308"/>
      <c r="H35" s="308"/>
      <c r="I35" s="308"/>
      <c r="J35" s="308"/>
      <c r="K35" s="308"/>
      <c r="L35" s="308"/>
      <c r="M35" s="308"/>
      <c r="N35" s="308"/>
      <c r="O35" s="308"/>
      <c r="P35" s="309"/>
      <c r="Q35" s="277"/>
      <c r="R35" s="278"/>
      <c r="S35" s="279"/>
      <c r="T35" s="310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2"/>
      <c r="AJ35" s="277"/>
      <c r="AK35" s="278"/>
      <c r="AL35" s="278"/>
      <c r="AM35" s="278"/>
      <c r="AN35" s="278"/>
      <c r="AO35" s="278"/>
      <c r="AP35" s="278"/>
      <c r="AQ35" s="278"/>
      <c r="AR35" s="278"/>
      <c r="AS35" s="278"/>
      <c r="AT35" s="278"/>
      <c r="AU35" s="278"/>
      <c r="AV35" s="278"/>
      <c r="AW35" s="278"/>
      <c r="AX35" s="278"/>
      <c r="AY35" s="279"/>
      <c r="AZ35" s="277"/>
      <c r="BA35" s="278"/>
      <c r="BB35" s="278"/>
      <c r="BC35" s="278"/>
      <c r="BD35" s="278"/>
      <c r="BE35" s="278"/>
      <c r="BF35" s="281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イシカワ　ハヤト
石川　隼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74">
        <f>IF(入力!G27="","",入力!G27)</f>
        <v>6</v>
      </c>
      <c r="R36" s="275"/>
      <c r="S36" s="276"/>
      <c r="T36" s="297" t="str">
        <f>IF(入力!I27="","",入力!I27)</f>
        <v>八千代市立南高津小学校</v>
      </c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9"/>
      <c r="AJ36" s="274">
        <f>IF(入力!M27="","",入力!M27)</f>
        <v>515555294</v>
      </c>
      <c r="AK36" s="275"/>
      <c r="AL36" s="275"/>
      <c r="AM36" s="275"/>
      <c r="AN36" s="275"/>
      <c r="AO36" s="275"/>
      <c r="AP36" s="275"/>
      <c r="AQ36" s="275"/>
      <c r="AR36" s="275"/>
      <c r="AS36" s="275"/>
      <c r="AT36" s="275"/>
      <c r="AU36" s="275"/>
      <c r="AV36" s="275"/>
      <c r="AW36" s="275"/>
      <c r="AX36" s="275"/>
      <c r="AY36" s="276"/>
      <c r="AZ36" s="274">
        <f>IF(入力!P27="","",入力!P27)</f>
        <v>160</v>
      </c>
      <c r="BA36" s="275"/>
      <c r="BB36" s="275"/>
      <c r="BC36" s="275"/>
      <c r="BD36" s="275"/>
      <c r="BE36" s="275"/>
      <c r="BF36" s="280"/>
    </row>
    <row r="37" spans="3:58" ht="15" customHeight="1">
      <c r="C37" s="304"/>
      <c r="D37" s="305"/>
      <c r="E37" s="306"/>
      <c r="F37" s="307"/>
      <c r="G37" s="308"/>
      <c r="H37" s="308"/>
      <c r="I37" s="308"/>
      <c r="J37" s="308"/>
      <c r="K37" s="308"/>
      <c r="L37" s="308"/>
      <c r="M37" s="308"/>
      <c r="N37" s="308"/>
      <c r="O37" s="308"/>
      <c r="P37" s="309"/>
      <c r="Q37" s="277"/>
      <c r="R37" s="278"/>
      <c r="S37" s="279"/>
      <c r="T37" s="310"/>
      <c r="U37" s="311"/>
      <c r="V37" s="311"/>
      <c r="W37" s="311"/>
      <c r="X37" s="311"/>
      <c r="Y37" s="311"/>
      <c r="Z37" s="311"/>
      <c r="AA37" s="311"/>
      <c r="AB37" s="311"/>
      <c r="AC37" s="311"/>
      <c r="AD37" s="311"/>
      <c r="AE37" s="311"/>
      <c r="AF37" s="311"/>
      <c r="AG37" s="311"/>
      <c r="AH37" s="311"/>
      <c r="AI37" s="312"/>
      <c r="AJ37" s="277"/>
      <c r="AK37" s="278"/>
      <c r="AL37" s="278"/>
      <c r="AM37" s="278"/>
      <c r="AN37" s="278"/>
      <c r="AO37" s="278"/>
      <c r="AP37" s="278"/>
      <c r="AQ37" s="278"/>
      <c r="AR37" s="278"/>
      <c r="AS37" s="278"/>
      <c r="AT37" s="278"/>
      <c r="AU37" s="278"/>
      <c r="AV37" s="278"/>
      <c r="AW37" s="278"/>
      <c r="AX37" s="278"/>
      <c r="AY37" s="279"/>
      <c r="AZ37" s="277"/>
      <c r="BA37" s="278"/>
      <c r="BB37" s="278"/>
      <c r="BC37" s="278"/>
      <c r="BD37" s="278"/>
      <c r="BE37" s="278"/>
      <c r="BF37" s="281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イイヌマ　ダイスケ
飯沼　大輔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74">
        <f>IF(入力!G29="","",入力!G29)</f>
        <v>6</v>
      </c>
      <c r="R38" s="275"/>
      <c r="S38" s="276"/>
      <c r="T38" s="297" t="str">
        <f>IF(入力!I29="","",入力!I29)</f>
        <v>八千代市立萱田南小学校</v>
      </c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8"/>
      <c r="AH38" s="298"/>
      <c r="AI38" s="299"/>
      <c r="AJ38" s="274">
        <f>IF(入力!M29="","",入力!M29)</f>
        <v>513482113</v>
      </c>
      <c r="AK38" s="275"/>
      <c r="AL38" s="275"/>
      <c r="AM38" s="275"/>
      <c r="AN38" s="275"/>
      <c r="AO38" s="275"/>
      <c r="AP38" s="275"/>
      <c r="AQ38" s="275"/>
      <c r="AR38" s="275"/>
      <c r="AS38" s="275"/>
      <c r="AT38" s="275"/>
      <c r="AU38" s="275"/>
      <c r="AV38" s="275"/>
      <c r="AW38" s="275"/>
      <c r="AX38" s="275"/>
      <c r="AY38" s="276"/>
      <c r="AZ38" s="274">
        <f>IF(入力!P29="","",入力!P29)</f>
        <v>152</v>
      </c>
      <c r="BA38" s="275"/>
      <c r="BB38" s="275"/>
      <c r="BC38" s="275"/>
      <c r="BD38" s="275"/>
      <c r="BE38" s="275"/>
      <c r="BF38" s="280"/>
    </row>
    <row r="39" spans="3:58" ht="15" customHeight="1">
      <c r="C39" s="304"/>
      <c r="D39" s="305"/>
      <c r="E39" s="306"/>
      <c r="F39" s="307"/>
      <c r="G39" s="308"/>
      <c r="H39" s="308"/>
      <c r="I39" s="308"/>
      <c r="J39" s="308"/>
      <c r="K39" s="308"/>
      <c r="L39" s="308"/>
      <c r="M39" s="308"/>
      <c r="N39" s="308"/>
      <c r="O39" s="308"/>
      <c r="P39" s="309"/>
      <c r="Q39" s="277"/>
      <c r="R39" s="278"/>
      <c r="S39" s="279"/>
      <c r="T39" s="310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2"/>
      <c r="AJ39" s="277"/>
      <c r="AK39" s="278"/>
      <c r="AL39" s="278"/>
      <c r="AM39" s="278"/>
      <c r="AN39" s="278"/>
      <c r="AO39" s="278"/>
      <c r="AP39" s="278"/>
      <c r="AQ39" s="278"/>
      <c r="AR39" s="278"/>
      <c r="AS39" s="278"/>
      <c r="AT39" s="278"/>
      <c r="AU39" s="278"/>
      <c r="AV39" s="278"/>
      <c r="AW39" s="278"/>
      <c r="AX39" s="278"/>
      <c r="AY39" s="279"/>
      <c r="AZ39" s="277"/>
      <c r="BA39" s="278"/>
      <c r="BB39" s="278"/>
      <c r="BC39" s="278"/>
      <c r="BD39" s="278"/>
      <c r="BE39" s="278"/>
      <c r="BF39" s="281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スズキ　ケイタ
鈴木　啓大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74">
        <f>IF(入力!G31="","",入力!G31)</f>
        <v>6</v>
      </c>
      <c r="R40" s="275"/>
      <c r="S40" s="276"/>
      <c r="T40" s="297" t="str">
        <f>IF(入力!I31="","",入力!I31)</f>
        <v>千葉市立長作小学校</v>
      </c>
      <c r="U40" s="298"/>
      <c r="V40" s="298"/>
      <c r="W40" s="298"/>
      <c r="X40" s="298"/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J40" s="274">
        <f>IF(入力!M31="","",入力!M31)</f>
        <v>514594875</v>
      </c>
      <c r="AK40" s="275"/>
      <c r="AL40" s="275"/>
      <c r="AM40" s="275"/>
      <c r="AN40" s="275"/>
      <c r="AO40" s="275"/>
      <c r="AP40" s="275"/>
      <c r="AQ40" s="275"/>
      <c r="AR40" s="275"/>
      <c r="AS40" s="275"/>
      <c r="AT40" s="275"/>
      <c r="AU40" s="275"/>
      <c r="AV40" s="275"/>
      <c r="AW40" s="275"/>
      <c r="AX40" s="275"/>
      <c r="AY40" s="276"/>
      <c r="AZ40" s="274">
        <f>IF(入力!P31="","",入力!P31)</f>
        <v>154</v>
      </c>
      <c r="BA40" s="275"/>
      <c r="BB40" s="275"/>
      <c r="BC40" s="275"/>
      <c r="BD40" s="275"/>
      <c r="BE40" s="275"/>
      <c r="BF40" s="280"/>
    </row>
    <row r="41" spans="3:58" ht="15" customHeight="1">
      <c r="C41" s="304"/>
      <c r="D41" s="305"/>
      <c r="E41" s="306"/>
      <c r="F41" s="307"/>
      <c r="G41" s="308"/>
      <c r="H41" s="308"/>
      <c r="I41" s="308"/>
      <c r="J41" s="308"/>
      <c r="K41" s="308"/>
      <c r="L41" s="308"/>
      <c r="M41" s="308"/>
      <c r="N41" s="308"/>
      <c r="O41" s="308"/>
      <c r="P41" s="309"/>
      <c r="Q41" s="277"/>
      <c r="R41" s="278"/>
      <c r="S41" s="279"/>
      <c r="T41" s="310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2"/>
      <c r="AJ41" s="277"/>
      <c r="AK41" s="278"/>
      <c r="AL41" s="278"/>
      <c r="AM41" s="278"/>
      <c r="AN41" s="278"/>
      <c r="AO41" s="278"/>
      <c r="AP41" s="278"/>
      <c r="AQ41" s="278"/>
      <c r="AR41" s="278"/>
      <c r="AS41" s="278"/>
      <c r="AT41" s="278"/>
      <c r="AU41" s="278"/>
      <c r="AV41" s="278"/>
      <c r="AW41" s="278"/>
      <c r="AX41" s="278"/>
      <c r="AY41" s="279"/>
      <c r="AZ41" s="277"/>
      <c r="BA41" s="278"/>
      <c r="BB41" s="278"/>
      <c r="BC41" s="278"/>
      <c r="BD41" s="278"/>
      <c r="BE41" s="278"/>
      <c r="BF41" s="281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ワタナベ　ノア
渡辺　伸空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74">
        <f>IF(入力!G33="","",入力!G33)</f>
        <v>6</v>
      </c>
      <c r="R42" s="275"/>
      <c r="S42" s="276"/>
      <c r="T42" s="297" t="str">
        <f>IF(入力!I33="","",入力!I33)</f>
        <v>千葉市立長作小学校</v>
      </c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9"/>
      <c r="AJ42" s="274">
        <f>IF(入力!M33="","",入力!M33)</f>
        <v>513457615</v>
      </c>
      <c r="AK42" s="275"/>
      <c r="AL42" s="275"/>
      <c r="AM42" s="275"/>
      <c r="AN42" s="275"/>
      <c r="AO42" s="275"/>
      <c r="AP42" s="275"/>
      <c r="AQ42" s="275"/>
      <c r="AR42" s="275"/>
      <c r="AS42" s="275"/>
      <c r="AT42" s="275"/>
      <c r="AU42" s="275"/>
      <c r="AV42" s="275"/>
      <c r="AW42" s="275"/>
      <c r="AX42" s="275"/>
      <c r="AY42" s="276"/>
      <c r="AZ42" s="274">
        <f>IF(入力!P33="","",入力!P33)</f>
        <v>154</v>
      </c>
      <c r="BA42" s="275"/>
      <c r="BB42" s="275"/>
      <c r="BC42" s="275"/>
      <c r="BD42" s="275"/>
      <c r="BE42" s="275"/>
      <c r="BF42" s="280"/>
    </row>
    <row r="43" spans="3:58" ht="15" customHeight="1">
      <c r="C43" s="304"/>
      <c r="D43" s="305"/>
      <c r="E43" s="306"/>
      <c r="F43" s="307"/>
      <c r="G43" s="308"/>
      <c r="H43" s="308"/>
      <c r="I43" s="308"/>
      <c r="J43" s="308"/>
      <c r="K43" s="308"/>
      <c r="L43" s="308"/>
      <c r="M43" s="308"/>
      <c r="N43" s="308"/>
      <c r="O43" s="308"/>
      <c r="P43" s="309"/>
      <c r="Q43" s="277"/>
      <c r="R43" s="278"/>
      <c r="S43" s="279"/>
      <c r="T43" s="310"/>
      <c r="U43" s="311"/>
      <c r="V43" s="311"/>
      <c r="W43" s="311"/>
      <c r="X43" s="311"/>
      <c r="Y43" s="311"/>
      <c r="Z43" s="311"/>
      <c r="AA43" s="311"/>
      <c r="AB43" s="311"/>
      <c r="AC43" s="311"/>
      <c r="AD43" s="311"/>
      <c r="AE43" s="311"/>
      <c r="AF43" s="311"/>
      <c r="AG43" s="311"/>
      <c r="AH43" s="311"/>
      <c r="AI43" s="312"/>
      <c r="AJ43" s="277"/>
      <c r="AK43" s="278"/>
      <c r="AL43" s="278"/>
      <c r="AM43" s="278"/>
      <c r="AN43" s="278"/>
      <c r="AO43" s="278"/>
      <c r="AP43" s="278"/>
      <c r="AQ43" s="278"/>
      <c r="AR43" s="278"/>
      <c r="AS43" s="278"/>
      <c r="AT43" s="278"/>
      <c r="AU43" s="278"/>
      <c r="AV43" s="278"/>
      <c r="AW43" s="278"/>
      <c r="AX43" s="278"/>
      <c r="AY43" s="279"/>
      <c r="AZ43" s="277"/>
      <c r="BA43" s="278"/>
      <c r="BB43" s="278"/>
      <c r="BC43" s="278"/>
      <c r="BD43" s="278"/>
      <c r="BE43" s="278"/>
      <c r="BF43" s="281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タカハシ　カズマ
高橋　和馬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74">
        <f>IF(入力!G35="","",入力!G35)</f>
        <v>6</v>
      </c>
      <c r="R44" s="275"/>
      <c r="S44" s="276"/>
      <c r="T44" s="297" t="str">
        <f>IF(入力!I35="","",入力!I35)</f>
        <v>白井市立南山小学校</v>
      </c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9"/>
      <c r="AJ44" s="274">
        <f>IF(入力!M35="","",入力!M35)</f>
        <v>515677968</v>
      </c>
      <c r="AK44" s="275"/>
      <c r="AL44" s="275"/>
      <c r="AM44" s="275"/>
      <c r="AN44" s="275"/>
      <c r="AO44" s="275"/>
      <c r="AP44" s="275"/>
      <c r="AQ44" s="275"/>
      <c r="AR44" s="275"/>
      <c r="AS44" s="275"/>
      <c r="AT44" s="275"/>
      <c r="AU44" s="275"/>
      <c r="AV44" s="275"/>
      <c r="AW44" s="275"/>
      <c r="AX44" s="275"/>
      <c r="AY44" s="276"/>
      <c r="AZ44" s="274">
        <f>IF(入力!P35="","",入力!P35)</f>
        <v>158</v>
      </c>
      <c r="BA44" s="275"/>
      <c r="BB44" s="275"/>
      <c r="BC44" s="275"/>
      <c r="BD44" s="275"/>
      <c r="BE44" s="275"/>
      <c r="BF44" s="280"/>
    </row>
    <row r="45" spans="3:58" ht="15" customHeight="1">
      <c r="C45" s="304"/>
      <c r="D45" s="305"/>
      <c r="E45" s="306"/>
      <c r="F45" s="307"/>
      <c r="G45" s="308"/>
      <c r="H45" s="308"/>
      <c r="I45" s="308"/>
      <c r="J45" s="308"/>
      <c r="K45" s="308"/>
      <c r="L45" s="308"/>
      <c r="M45" s="308"/>
      <c r="N45" s="308"/>
      <c r="O45" s="308"/>
      <c r="P45" s="309"/>
      <c r="Q45" s="277"/>
      <c r="R45" s="278"/>
      <c r="S45" s="279"/>
      <c r="T45" s="310"/>
      <c r="U45" s="311"/>
      <c r="V45" s="311"/>
      <c r="W45" s="311"/>
      <c r="X45" s="311"/>
      <c r="Y45" s="311"/>
      <c r="Z45" s="311"/>
      <c r="AA45" s="311"/>
      <c r="AB45" s="311"/>
      <c r="AC45" s="311"/>
      <c r="AD45" s="311"/>
      <c r="AE45" s="311"/>
      <c r="AF45" s="311"/>
      <c r="AG45" s="311"/>
      <c r="AH45" s="311"/>
      <c r="AI45" s="312"/>
      <c r="AJ45" s="277"/>
      <c r="AK45" s="278"/>
      <c r="AL45" s="278"/>
      <c r="AM45" s="278"/>
      <c r="AN45" s="278"/>
      <c r="AO45" s="278"/>
      <c r="AP45" s="278"/>
      <c r="AQ45" s="278"/>
      <c r="AR45" s="278"/>
      <c r="AS45" s="278"/>
      <c r="AT45" s="278"/>
      <c r="AU45" s="278"/>
      <c r="AV45" s="278"/>
      <c r="AW45" s="278"/>
      <c r="AX45" s="278"/>
      <c r="AY45" s="279"/>
      <c r="AZ45" s="277"/>
      <c r="BA45" s="278"/>
      <c r="BB45" s="278"/>
      <c r="BC45" s="278"/>
      <c r="BD45" s="278"/>
      <c r="BE45" s="278"/>
      <c r="BF45" s="281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フジイ　ユウタロウ
藤井　勇太郎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74">
        <f>IF(入力!G37="","",入力!G37)</f>
        <v>6</v>
      </c>
      <c r="R46" s="275"/>
      <c r="S46" s="276"/>
      <c r="T46" s="297" t="str">
        <f>IF(入力!I37="","",入力!I37)</f>
        <v>八千代市立八千代台西小学校</v>
      </c>
      <c r="U46" s="298"/>
      <c r="V46" s="298"/>
      <c r="W46" s="298"/>
      <c r="X46" s="298"/>
      <c r="Y46" s="298"/>
      <c r="Z46" s="298"/>
      <c r="AA46" s="298"/>
      <c r="AB46" s="298"/>
      <c r="AC46" s="298"/>
      <c r="AD46" s="298"/>
      <c r="AE46" s="298"/>
      <c r="AF46" s="298"/>
      <c r="AG46" s="298"/>
      <c r="AH46" s="298"/>
      <c r="AI46" s="299"/>
      <c r="AJ46" s="274">
        <f>IF(入力!M37="","",入力!M37)</f>
        <v>514827348</v>
      </c>
      <c r="AK46" s="275"/>
      <c r="AL46" s="275"/>
      <c r="AM46" s="275"/>
      <c r="AN46" s="275"/>
      <c r="AO46" s="275"/>
      <c r="AP46" s="275"/>
      <c r="AQ46" s="275"/>
      <c r="AR46" s="275"/>
      <c r="AS46" s="275"/>
      <c r="AT46" s="275"/>
      <c r="AU46" s="275"/>
      <c r="AV46" s="275"/>
      <c r="AW46" s="275"/>
      <c r="AX46" s="275"/>
      <c r="AY46" s="276"/>
      <c r="AZ46" s="274">
        <f>IF(入力!P37="","",入力!P37)</f>
        <v>152</v>
      </c>
      <c r="BA46" s="275"/>
      <c r="BB46" s="275"/>
      <c r="BC46" s="275"/>
      <c r="BD46" s="275"/>
      <c r="BE46" s="275"/>
      <c r="BF46" s="280"/>
    </row>
    <row r="47" spans="3:58" ht="15" customHeight="1">
      <c r="C47" s="304"/>
      <c r="D47" s="305"/>
      <c r="E47" s="306"/>
      <c r="F47" s="307"/>
      <c r="G47" s="308"/>
      <c r="H47" s="308"/>
      <c r="I47" s="308"/>
      <c r="J47" s="308"/>
      <c r="K47" s="308"/>
      <c r="L47" s="308"/>
      <c r="M47" s="308"/>
      <c r="N47" s="308"/>
      <c r="O47" s="308"/>
      <c r="P47" s="309"/>
      <c r="Q47" s="277"/>
      <c r="R47" s="278"/>
      <c r="S47" s="279"/>
      <c r="T47" s="310"/>
      <c r="U47" s="311"/>
      <c r="V47" s="311"/>
      <c r="W47" s="311"/>
      <c r="X47" s="311"/>
      <c r="Y47" s="311"/>
      <c r="Z47" s="311"/>
      <c r="AA47" s="311"/>
      <c r="AB47" s="311"/>
      <c r="AC47" s="311"/>
      <c r="AD47" s="311"/>
      <c r="AE47" s="311"/>
      <c r="AF47" s="311"/>
      <c r="AG47" s="311"/>
      <c r="AH47" s="311"/>
      <c r="AI47" s="312"/>
      <c r="AJ47" s="277"/>
      <c r="AK47" s="278"/>
      <c r="AL47" s="278"/>
      <c r="AM47" s="278"/>
      <c r="AN47" s="278"/>
      <c r="AO47" s="278"/>
      <c r="AP47" s="278"/>
      <c r="AQ47" s="278"/>
      <c r="AR47" s="278"/>
      <c r="AS47" s="278"/>
      <c r="AT47" s="278"/>
      <c r="AU47" s="278"/>
      <c r="AV47" s="278"/>
      <c r="AW47" s="278"/>
      <c r="AX47" s="278"/>
      <c r="AY47" s="279"/>
      <c r="AZ47" s="277"/>
      <c r="BA47" s="278"/>
      <c r="BB47" s="278"/>
      <c r="BC47" s="278"/>
      <c r="BD47" s="278"/>
      <c r="BE47" s="278"/>
      <c r="BF47" s="281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タケシタ　レン
竹下　レン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74">
        <f>IF(入力!G39="","",入力!G39)</f>
        <v>6</v>
      </c>
      <c r="R48" s="275"/>
      <c r="S48" s="276"/>
      <c r="T48" s="297" t="str">
        <f>IF(入力!I39="","",入力!I39)</f>
        <v>八千代市立勝田台小学校</v>
      </c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  <c r="AG48" s="298"/>
      <c r="AH48" s="298"/>
      <c r="AI48" s="299"/>
      <c r="AJ48" s="274">
        <f>IF(入力!M39="","",入力!M39)</f>
        <v>514592274</v>
      </c>
      <c r="AK48" s="275"/>
      <c r="AL48" s="275"/>
      <c r="AM48" s="275"/>
      <c r="AN48" s="275"/>
      <c r="AO48" s="275"/>
      <c r="AP48" s="275"/>
      <c r="AQ48" s="275"/>
      <c r="AR48" s="275"/>
      <c r="AS48" s="275"/>
      <c r="AT48" s="275"/>
      <c r="AU48" s="275"/>
      <c r="AV48" s="275"/>
      <c r="AW48" s="275"/>
      <c r="AX48" s="275"/>
      <c r="AY48" s="276"/>
      <c r="AZ48" s="274">
        <f>IF(入力!P39="","",入力!P39)</f>
        <v>146</v>
      </c>
      <c r="BA48" s="275"/>
      <c r="BB48" s="275"/>
      <c r="BC48" s="275"/>
      <c r="BD48" s="275"/>
      <c r="BE48" s="275"/>
      <c r="BF48" s="280"/>
    </row>
    <row r="49" spans="3:58" ht="15" customHeight="1">
      <c r="C49" s="304"/>
      <c r="D49" s="305"/>
      <c r="E49" s="306"/>
      <c r="F49" s="307"/>
      <c r="G49" s="308"/>
      <c r="H49" s="308"/>
      <c r="I49" s="308"/>
      <c r="J49" s="308"/>
      <c r="K49" s="308"/>
      <c r="L49" s="308"/>
      <c r="M49" s="308"/>
      <c r="N49" s="308"/>
      <c r="O49" s="308"/>
      <c r="P49" s="309"/>
      <c r="Q49" s="277"/>
      <c r="R49" s="278"/>
      <c r="S49" s="279"/>
      <c r="T49" s="310"/>
      <c r="U49" s="311"/>
      <c r="V49" s="311"/>
      <c r="W49" s="311"/>
      <c r="X49" s="311"/>
      <c r="Y49" s="311"/>
      <c r="Z49" s="311"/>
      <c r="AA49" s="311"/>
      <c r="AB49" s="311"/>
      <c r="AC49" s="311"/>
      <c r="AD49" s="311"/>
      <c r="AE49" s="311"/>
      <c r="AF49" s="311"/>
      <c r="AG49" s="311"/>
      <c r="AH49" s="311"/>
      <c r="AI49" s="312"/>
      <c r="AJ49" s="277"/>
      <c r="AK49" s="278"/>
      <c r="AL49" s="278"/>
      <c r="AM49" s="278"/>
      <c r="AN49" s="278"/>
      <c r="AO49" s="278"/>
      <c r="AP49" s="278"/>
      <c r="AQ49" s="278"/>
      <c r="AR49" s="278"/>
      <c r="AS49" s="278"/>
      <c r="AT49" s="278"/>
      <c r="AU49" s="278"/>
      <c r="AV49" s="278"/>
      <c r="AW49" s="278"/>
      <c r="AX49" s="278"/>
      <c r="AY49" s="279"/>
      <c r="AZ49" s="277"/>
      <c r="BA49" s="278"/>
      <c r="BB49" s="278"/>
      <c r="BC49" s="278"/>
      <c r="BD49" s="278"/>
      <c r="BE49" s="278"/>
      <c r="BF49" s="281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タナカ　タイセイ
田中　大聖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74">
        <f>IF(入力!G41="","",入力!G41)</f>
        <v>4</v>
      </c>
      <c r="R50" s="275"/>
      <c r="S50" s="276"/>
      <c r="T50" s="297" t="str">
        <f>IF(入力!I41="","",入力!I41)</f>
        <v>八千代市立八千代台西小学校</v>
      </c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9"/>
      <c r="AJ50" s="274">
        <f>IF(入力!M41="","",入力!M41)</f>
        <v>513657187</v>
      </c>
      <c r="AK50" s="275"/>
      <c r="AL50" s="275"/>
      <c r="AM50" s="275"/>
      <c r="AN50" s="275"/>
      <c r="AO50" s="275"/>
      <c r="AP50" s="275"/>
      <c r="AQ50" s="275"/>
      <c r="AR50" s="275"/>
      <c r="AS50" s="275"/>
      <c r="AT50" s="275"/>
      <c r="AU50" s="275"/>
      <c r="AV50" s="275"/>
      <c r="AW50" s="275"/>
      <c r="AX50" s="275"/>
      <c r="AY50" s="276"/>
      <c r="AZ50" s="274">
        <f>IF(入力!P41="","",入力!P41)</f>
        <v>142</v>
      </c>
      <c r="BA50" s="275"/>
      <c r="BB50" s="275"/>
      <c r="BC50" s="275"/>
      <c r="BD50" s="275"/>
      <c r="BE50" s="275"/>
      <c r="BF50" s="280"/>
    </row>
    <row r="51" spans="3:58" ht="15" customHeight="1">
      <c r="C51" s="304"/>
      <c r="D51" s="305"/>
      <c r="E51" s="306"/>
      <c r="F51" s="307"/>
      <c r="G51" s="308"/>
      <c r="H51" s="308"/>
      <c r="I51" s="308"/>
      <c r="J51" s="308"/>
      <c r="K51" s="308"/>
      <c r="L51" s="308"/>
      <c r="M51" s="308"/>
      <c r="N51" s="308"/>
      <c r="O51" s="308"/>
      <c r="P51" s="309"/>
      <c r="Q51" s="277"/>
      <c r="R51" s="278"/>
      <c r="S51" s="279"/>
      <c r="T51" s="310"/>
      <c r="U51" s="311"/>
      <c r="V51" s="311"/>
      <c r="W51" s="311"/>
      <c r="X51" s="311"/>
      <c r="Y51" s="311"/>
      <c r="Z51" s="311"/>
      <c r="AA51" s="311"/>
      <c r="AB51" s="311"/>
      <c r="AC51" s="311"/>
      <c r="AD51" s="311"/>
      <c r="AE51" s="311"/>
      <c r="AF51" s="311"/>
      <c r="AG51" s="311"/>
      <c r="AH51" s="311"/>
      <c r="AI51" s="312"/>
      <c r="AJ51" s="277"/>
      <c r="AK51" s="278"/>
      <c r="AL51" s="278"/>
      <c r="AM51" s="278"/>
      <c r="AN51" s="278"/>
      <c r="AO51" s="278"/>
      <c r="AP51" s="278"/>
      <c r="AQ51" s="278"/>
      <c r="AR51" s="278"/>
      <c r="AS51" s="278"/>
      <c r="AT51" s="278"/>
      <c r="AU51" s="278"/>
      <c r="AV51" s="278"/>
      <c r="AW51" s="278"/>
      <c r="AX51" s="278"/>
      <c r="AY51" s="279"/>
      <c r="AZ51" s="277"/>
      <c r="BA51" s="278"/>
      <c r="BB51" s="278"/>
      <c r="BC51" s="278"/>
      <c r="BD51" s="278"/>
      <c r="BE51" s="278"/>
      <c r="BF51" s="281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フジイ　ソウマ
藤井　奏馬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74">
        <f>IF(入力!G43="","",入力!G43)</f>
        <v>4</v>
      </c>
      <c r="R52" s="275"/>
      <c r="S52" s="276"/>
      <c r="T52" s="297" t="str">
        <f>IF(入力!I43="","",入力!I43)</f>
        <v>八千代市立八千代台西小学校</v>
      </c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9"/>
      <c r="AJ52" s="274">
        <f>IF(入力!M43="","",入力!M43)</f>
        <v>515553581</v>
      </c>
      <c r="AK52" s="275"/>
      <c r="AL52" s="275"/>
      <c r="AM52" s="275"/>
      <c r="AN52" s="275"/>
      <c r="AO52" s="275"/>
      <c r="AP52" s="275"/>
      <c r="AQ52" s="275"/>
      <c r="AR52" s="275"/>
      <c r="AS52" s="275"/>
      <c r="AT52" s="275"/>
      <c r="AU52" s="275"/>
      <c r="AV52" s="275"/>
      <c r="AW52" s="275"/>
      <c r="AX52" s="275"/>
      <c r="AY52" s="276"/>
      <c r="AZ52" s="274">
        <f>IF(入力!P43="","",入力!P43)</f>
        <v>145</v>
      </c>
      <c r="BA52" s="275"/>
      <c r="BB52" s="275"/>
      <c r="BC52" s="275"/>
      <c r="BD52" s="275"/>
      <c r="BE52" s="275"/>
      <c r="BF52" s="280"/>
    </row>
    <row r="53" spans="3:58" ht="15" customHeight="1">
      <c r="C53" s="304"/>
      <c r="D53" s="305"/>
      <c r="E53" s="306"/>
      <c r="F53" s="307"/>
      <c r="G53" s="308"/>
      <c r="H53" s="308"/>
      <c r="I53" s="308"/>
      <c r="J53" s="308"/>
      <c r="K53" s="308"/>
      <c r="L53" s="308"/>
      <c r="M53" s="308"/>
      <c r="N53" s="308"/>
      <c r="O53" s="308"/>
      <c r="P53" s="309"/>
      <c r="Q53" s="277"/>
      <c r="R53" s="278"/>
      <c r="S53" s="279"/>
      <c r="T53" s="310"/>
      <c r="U53" s="311"/>
      <c r="V53" s="311"/>
      <c r="W53" s="311"/>
      <c r="X53" s="311"/>
      <c r="Y53" s="311"/>
      <c r="Z53" s="311"/>
      <c r="AA53" s="311"/>
      <c r="AB53" s="311"/>
      <c r="AC53" s="311"/>
      <c r="AD53" s="311"/>
      <c r="AE53" s="311"/>
      <c r="AF53" s="311"/>
      <c r="AG53" s="311"/>
      <c r="AH53" s="311"/>
      <c r="AI53" s="312"/>
      <c r="AJ53" s="277"/>
      <c r="AK53" s="278"/>
      <c r="AL53" s="278"/>
      <c r="AM53" s="278"/>
      <c r="AN53" s="278"/>
      <c r="AO53" s="278"/>
      <c r="AP53" s="278"/>
      <c r="AQ53" s="278"/>
      <c r="AR53" s="278"/>
      <c r="AS53" s="278"/>
      <c r="AT53" s="278"/>
      <c r="AU53" s="278"/>
      <c r="AV53" s="278"/>
      <c r="AW53" s="278"/>
      <c r="AX53" s="278"/>
      <c r="AY53" s="279"/>
      <c r="AZ53" s="277"/>
      <c r="BA53" s="278"/>
      <c r="BB53" s="278"/>
      <c r="BC53" s="278"/>
      <c r="BD53" s="278"/>
      <c r="BE53" s="278"/>
      <c r="BF53" s="281"/>
    </row>
    <row r="54" spans="3:58" ht="15" customHeight="1">
      <c r="C54" s="282">
        <f>IF(入力!B45="","",入力!B45)</f>
        <v>11</v>
      </c>
      <c r="D54" s="283"/>
      <c r="E54" s="284"/>
      <c r="F54" s="288" t="str">
        <f>IF(入力!C46="","",入力!C45&amp;"　"&amp;入力!E45&amp;"
"&amp;入力!C46&amp;"　"&amp;入力!E46)</f>
        <v>アライ　ミナト
荒井　湊</v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74">
        <f>IF(入力!G45="","",入力!G45)</f>
        <v>3</v>
      </c>
      <c r="R54" s="275"/>
      <c r="S54" s="276"/>
      <c r="T54" s="297" t="str">
        <f>IF(入力!I45="","",入力!I45)</f>
        <v>八千代市立萱田小学校</v>
      </c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  <c r="AG54" s="298"/>
      <c r="AH54" s="298"/>
      <c r="AI54" s="299"/>
      <c r="AJ54" s="274">
        <f>IF(入力!M45="","",入力!M45)</f>
        <v>516044346</v>
      </c>
      <c r="AK54" s="275"/>
      <c r="AL54" s="275"/>
      <c r="AM54" s="275"/>
      <c r="AN54" s="275"/>
      <c r="AO54" s="275"/>
      <c r="AP54" s="275"/>
      <c r="AQ54" s="275"/>
      <c r="AR54" s="275"/>
      <c r="AS54" s="275"/>
      <c r="AT54" s="275"/>
      <c r="AU54" s="275"/>
      <c r="AV54" s="275"/>
      <c r="AW54" s="275"/>
      <c r="AX54" s="275"/>
      <c r="AY54" s="276"/>
      <c r="AZ54" s="274">
        <f>IF(入力!P45="","",入力!P45)</f>
        <v>142</v>
      </c>
      <c r="BA54" s="275"/>
      <c r="BB54" s="275"/>
      <c r="BC54" s="275"/>
      <c r="BD54" s="275"/>
      <c r="BE54" s="275"/>
      <c r="BF54" s="280"/>
    </row>
    <row r="55" spans="3:58" ht="15" customHeight="1">
      <c r="C55" s="304"/>
      <c r="D55" s="305"/>
      <c r="E55" s="306"/>
      <c r="F55" s="307"/>
      <c r="G55" s="308"/>
      <c r="H55" s="308"/>
      <c r="I55" s="308"/>
      <c r="J55" s="308"/>
      <c r="K55" s="308"/>
      <c r="L55" s="308"/>
      <c r="M55" s="308"/>
      <c r="N55" s="308"/>
      <c r="O55" s="308"/>
      <c r="P55" s="309"/>
      <c r="Q55" s="277"/>
      <c r="R55" s="278"/>
      <c r="S55" s="279"/>
      <c r="T55" s="310"/>
      <c r="U55" s="311"/>
      <c r="V55" s="311"/>
      <c r="W55" s="311"/>
      <c r="X55" s="311"/>
      <c r="Y55" s="311"/>
      <c r="Z55" s="311"/>
      <c r="AA55" s="311"/>
      <c r="AB55" s="311"/>
      <c r="AC55" s="311"/>
      <c r="AD55" s="311"/>
      <c r="AE55" s="311"/>
      <c r="AF55" s="311"/>
      <c r="AG55" s="311"/>
      <c r="AH55" s="311"/>
      <c r="AI55" s="312"/>
      <c r="AJ55" s="277"/>
      <c r="AK55" s="278"/>
      <c r="AL55" s="278"/>
      <c r="AM55" s="278"/>
      <c r="AN55" s="278"/>
      <c r="AO55" s="278"/>
      <c r="AP55" s="278"/>
      <c r="AQ55" s="278"/>
      <c r="AR55" s="278"/>
      <c r="AS55" s="278"/>
      <c r="AT55" s="278"/>
      <c r="AU55" s="278"/>
      <c r="AV55" s="278"/>
      <c r="AW55" s="278"/>
      <c r="AX55" s="278"/>
      <c r="AY55" s="279"/>
      <c r="AZ55" s="277"/>
      <c r="BA55" s="278"/>
      <c r="BB55" s="278"/>
      <c r="BC55" s="278"/>
      <c r="BD55" s="278"/>
      <c r="BE55" s="278"/>
      <c r="BF55" s="281"/>
    </row>
    <row r="56" spans="3:58" ht="15" customHeight="1">
      <c r="C56" s="282">
        <f>IF(入力!B47="","",入力!B47)</f>
        <v>12</v>
      </c>
      <c r="D56" s="283"/>
      <c r="E56" s="284"/>
      <c r="F56" s="288" t="str">
        <f>IF(入力!C48="","",入力!C47&amp;"　"&amp;入力!E47&amp;"
"&amp;入力!C48&amp;"　"&amp;入力!E48)</f>
        <v>オカダ　ユウキ
岡田　佑樹</v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74">
        <f>IF(入力!G47="","",入力!G47)</f>
        <v>3</v>
      </c>
      <c r="R56" s="275"/>
      <c r="S56" s="276"/>
      <c r="T56" s="297" t="str">
        <f>IF(入力!I47="","",入力!I47)</f>
        <v>南高津小学校</v>
      </c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  <c r="AG56" s="298"/>
      <c r="AH56" s="298"/>
      <c r="AI56" s="299"/>
      <c r="AJ56" s="274">
        <f>IF(入力!M47="","",入力!M47)</f>
        <v>518722593</v>
      </c>
      <c r="AK56" s="275"/>
      <c r="AL56" s="275"/>
      <c r="AM56" s="275"/>
      <c r="AN56" s="275"/>
      <c r="AO56" s="275"/>
      <c r="AP56" s="275"/>
      <c r="AQ56" s="275"/>
      <c r="AR56" s="275"/>
      <c r="AS56" s="275"/>
      <c r="AT56" s="275"/>
      <c r="AU56" s="275"/>
      <c r="AV56" s="275"/>
      <c r="AW56" s="275"/>
      <c r="AX56" s="275"/>
      <c r="AY56" s="276"/>
      <c r="AZ56" s="274">
        <f>IF(入力!P47="","",入力!P47)</f>
        <v>135</v>
      </c>
      <c r="BA56" s="275"/>
      <c r="BB56" s="275"/>
      <c r="BC56" s="275"/>
      <c r="BD56" s="275"/>
      <c r="BE56" s="275"/>
      <c r="BF56" s="280"/>
    </row>
    <row r="57" spans="3:58" ht="15" customHeigh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4"/>
      <c r="R57" s="295"/>
      <c r="S57" s="296"/>
      <c r="T57" s="300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2"/>
      <c r="AJ57" s="294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  <c r="AV57" s="295"/>
      <c r="AW57" s="295"/>
      <c r="AX57" s="295"/>
      <c r="AY57" s="296"/>
      <c r="AZ57" s="294"/>
      <c r="BA57" s="295"/>
      <c r="BB57" s="295"/>
      <c r="BC57" s="295"/>
      <c r="BD57" s="295"/>
      <c r="BE57" s="295"/>
      <c r="BF57" s="303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181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182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183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184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185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13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186</v>
      </c>
      <c r="BF63" s="313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187</v>
      </c>
      <c r="AL64" s="7"/>
      <c r="AM64" s="7"/>
      <c r="AN64" s="7"/>
      <c r="AO64" s="7"/>
      <c r="AP64" s="7"/>
      <c r="AQ64" s="7"/>
      <c r="AR64" s="314"/>
      <c r="AS64" s="314"/>
      <c r="AT64" s="314"/>
      <c r="AU64" s="314"/>
      <c r="AV64" s="314"/>
      <c r="AW64" s="314"/>
      <c r="AX64" s="314"/>
      <c r="AY64" s="314"/>
      <c r="AZ64" s="314"/>
      <c r="BA64" s="314"/>
      <c r="BB64" s="314"/>
      <c r="BC64" s="314"/>
      <c r="BD64" s="314"/>
      <c r="BE64" s="314"/>
      <c r="BF64" s="314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AZ18:BE18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Z29:AT29"/>
    <mergeCell ref="Z27:AT2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AZ33:BF33"/>
    <mergeCell ref="C29:G29"/>
    <mergeCell ref="H29:Q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AX27:BA27"/>
    <mergeCell ref="BC27:BF27"/>
    <mergeCell ref="C28:G28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AJ46:AY47"/>
    <mergeCell ref="AZ46:BF47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C46:E47"/>
    <mergeCell ref="F46:P47"/>
    <mergeCell ref="Q46:S47"/>
    <mergeCell ref="T46:AI47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</mergeCells>
  <phoneticPr fontId="35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25" zoomScaleNormal="100" workbookViewId="0">
      <selection activeCell="C19" sqref="C19:O20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24" t="s">
        <v>188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5" t="s">
        <v>139</v>
      </c>
      <c r="B2" s="255"/>
      <c r="C2" s="263" t="str">
        <f>IF(入力!C3="","",入力!C3)</f>
        <v>八千代台VBC</v>
      </c>
      <c r="D2" s="263"/>
      <c r="E2" s="263"/>
      <c r="F2" s="263"/>
      <c r="G2" s="263"/>
      <c r="H2" s="263"/>
      <c r="I2" s="263"/>
      <c r="J2" s="255" t="str">
        <f>IF(入力!J3="","",入力!J3)</f>
        <v>男子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63"/>
      <c r="D3" s="263"/>
      <c r="E3" s="263"/>
      <c r="F3" s="263"/>
      <c r="G3" s="263"/>
      <c r="H3" s="263"/>
      <c r="I3" s="263"/>
      <c r="J3" s="255"/>
      <c r="K3" s="255"/>
      <c r="L3" s="255"/>
      <c r="M3" s="255"/>
      <c r="N3" s="255"/>
      <c r="O3" s="255"/>
    </row>
    <row r="4" spans="1:15" ht="15" customHeight="1">
      <c r="A4" s="255" t="s">
        <v>140</v>
      </c>
      <c r="B4" s="255"/>
      <c r="C4" s="264">
        <f>IF(入力!C4="","",IF(入力!C5="",入力!C4,入力!C4&amp;"　　"&amp;入力!C5))</f>
        <v>435043132</v>
      </c>
      <c r="D4" s="265"/>
      <c r="E4" s="265"/>
      <c r="F4" s="265"/>
      <c r="G4" s="265"/>
      <c r="H4" s="265"/>
      <c r="I4" s="265"/>
      <c r="J4" s="3"/>
      <c r="K4" s="3"/>
      <c r="L4" s="3"/>
      <c r="M4" s="3"/>
      <c r="N4" s="3"/>
      <c r="O4" s="4"/>
    </row>
    <row r="5" spans="1:15" ht="15" customHeight="1">
      <c r="A5" s="255"/>
      <c r="B5" s="255"/>
      <c r="C5" s="266"/>
      <c r="D5" s="267"/>
      <c r="E5" s="267"/>
      <c r="F5" s="267"/>
      <c r="G5" s="267"/>
      <c r="H5" s="267"/>
      <c r="I5" s="267"/>
      <c r="J5" s="269" t="s">
        <v>141</v>
      </c>
      <c r="K5" s="269"/>
      <c r="L5" s="269"/>
      <c r="M5" s="269"/>
      <c r="N5" s="269"/>
      <c r="O5" s="270"/>
    </row>
    <row r="6" spans="1:15" ht="12" customHeight="1">
      <c r="A6" s="255" t="s">
        <v>25</v>
      </c>
      <c r="B6" s="255"/>
      <c r="C6" s="256" t="str">
        <f>IF(入力!C8="","",入力!C8&amp;"　"&amp;入力!E8)</f>
        <v>松崎　智幸</v>
      </c>
      <c r="D6" s="257"/>
      <c r="E6" s="257"/>
      <c r="F6" s="257"/>
      <c r="G6" s="271" t="s">
        <v>28</v>
      </c>
      <c r="H6" s="271"/>
      <c r="I6" s="271"/>
      <c r="J6" s="271" t="s">
        <v>29</v>
      </c>
      <c r="K6" s="271"/>
      <c r="L6" s="271"/>
      <c r="M6" s="271" t="s">
        <v>30</v>
      </c>
      <c r="N6" s="271"/>
      <c r="O6" s="271"/>
    </row>
    <row r="7" spans="1:15" ht="13.5" customHeight="1">
      <c r="A7" s="255"/>
      <c r="B7" s="255"/>
      <c r="C7" s="260"/>
      <c r="D7" s="261"/>
      <c r="E7" s="261"/>
      <c r="F7" s="261"/>
      <c r="G7" s="262">
        <f>IF(入力!G7="","",入力!G7)</f>
        <v>513652779</v>
      </c>
      <c r="H7" s="262"/>
      <c r="I7" s="262"/>
      <c r="J7" s="262" t="str">
        <f>IF(入力!J7="","",入力!J7)</f>
        <v/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55"/>
      <c r="B8" s="255"/>
      <c r="C8" s="258"/>
      <c r="D8" s="259"/>
      <c r="E8" s="259"/>
      <c r="F8" s="259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5" t="s">
        <v>48</v>
      </c>
      <c r="B9" s="255"/>
      <c r="C9" s="256" t="str">
        <f>IF(入力!C10="","",入力!C10&amp;"　"&amp;入力!E10)</f>
        <v>豊田　啓子</v>
      </c>
      <c r="D9" s="257"/>
      <c r="E9" s="257"/>
      <c r="F9" s="257"/>
      <c r="G9" s="262">
        <f>IF(入力!G9="","",入力!G9)</f>
        <v>507374679</v>
      </c>
      <c r="H9" s="262"/>
      <c r="I9" s="262"/>
      <c r="J9" s="262">
        <f>IF(入力!J9="","",入力!J9)</f>
        <v>18449</v>
      </c>
      <c r="K9" s="262"/>
      <c r="L9" s="262"/>
      <c r="M9" s="262" t="str">
        <f>IF(入力!M9="","",入力!M9)</f>
        <v>申請中</v>
      </c>
      <c r="N9" s="262"/>
      <c r="O9" s="262"/>
    </row>
    <row r="10" spans="1:15" ht="14.45" customHeight="1">
      <c r="A10" s="255"/>
      <c r="B10" s="255"/>
      <c r="C10" s="258"/>
      <c r="D10" s="259"/>
      <c r="E10" s="259"/>
      <c r="F10" s="259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5" t="s">
        <v>57</v>
      </c>
      <c r="B11" s="255"/>
      <c r="C11" s="256" t="str">
        <f>IF(入力!C12="","",入力!C12&amp;"　"&amp;入力!E12)</f>
        <v/>
      </c>
      <c r="D11" s="257"/>
      <c r="E11" s="257"/>
      <c r="F11" s="257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5"/>
      <c r="B12" s="255"/>
      <c r="C12" s="258"/>
      <c r="D12" s="259"/>
      <c r="E12" s="259"/>
      <c r="F12" s="259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5" t="s">
        <v>58</v>
      </c>
      <c r="B13" s="255"/>
      <c r="C13" s="256" t="str">
        <f>IF(入力!C14="","",入力!C14&amp;"　"&amp;入力!E14)</f>
        <v>松崎　智幸</v>
      </c>
      <c r="D13" s="257"/>
      <c r="E13" s="257"/>
      <c r="F13" s="257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5"/>
      <c r="B14" s="255"/>
      <c r="C14" s="258"/>
      <c r="D14" s="259"/>
      <c r="E14" s="259"/>
      <c r="F14" s="259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5" t="s">
        <v>142</v>
      </c>
      <c r="B15" s="255"/>
      <c r="C15" s="256" t="str">
        <f>IF(入力!C16="","",入力!C16&amp;"　"&amp;入力!E16)</f>
        <v>会田　智美</v>
      </c>
      <c r="D15" s="257"/>
      <c r="E15" s="257"/>
      <c r="F15" s="272" t="s">
        <v>143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5"/>
      <c r="B16" s="255"/>
      <c r="C16" s="258"/>
      <c r="D16" s="259"/>
      <c r="E16" s="259"/>
      <c r="F16" s="27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5" t="s">
        <v>67</v>
      </c>
      <c r="B17" s="255"/>
      <c r="C17" s="263" t="str">
        <f>IF(入力!C17="","",入力!C17&amp;"　"&amp;入力!E17)</f>
        <v>八千代市八千代台北9-12-6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45" customHeight="1">
      <c r="A18" s="255"/>
      <c r="B18" s="255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55" t="s">
        <v>68</v>
      </c>
      <c r="B19" s="255"/>
      <c r="C19" s="263" t="str">
        <f>IF(入力!C19="","",入力!C19&amp;"　"&amp;入力!E19)</f>
        <v>090-5527-3208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55"/>
      <c r="B20" s="255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55" t="s">
        <v>69</v>
      </c>
      <c r="B21" s="255"/>
      <c r="C21" s="263" t="str">
        <f>IF(入力!C21="","",入力!C21&amp;"－"&amp;入力!E21&amp;"－"&amp;入力!G21)</f>
        <v/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55"/>
      <c r="B22" s="255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55"/>
      <c r="B23" s="255" t="s">
        <v>71</v>
      </c>
      <c r="C23" s="255" t="s">
        <v>144</v>
      </c>
      <c r="D23" s="255"/>
      <c r="E23" s="255"/>
      <c r="F23" s="255"/>
      <c r="G23" s="255" t="s">
        <v>74</v>
      </c>
      <c r="H23" s="255"/>
      <c r="I23" s="255" t="s">
        <v>75</v>
      </c>
      <c r="J23" s="255"/>
      <c r="K23" s="255"/>
      <c r="L23" s="255"/>
      <c r="M23" s="255" t="s">
        <v>76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>
        <f>IF(入力!B25="","",入力!B25)</f>
        <v>1</v>
      </c>
      <c r="C25" s="256" t="str">
        <f>IF(入力!C26="","",入力!C26&amp;"　"&amp;入力!E26)</f>
        <v>平野　昴</v>
      </c>
      <c r="D25" s="257"/>
      <c r="E25" s="257"/>
      <c r="F25" s="257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八千代市立萱田小学校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513657147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58"/>
      <c r="D26" s="259"/>
      <c r="E26" s="259"/>
      <c r="F26" s="259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56" t="str">
        <f>IF(入力!C28="","",入力!C28&amp;"　"&amp;入力!E28)</f>
        <v>石川　隼</v>
      </c>
      <c r="D27" s="257"/>
      <c r="E27" s="257"/>
      <c r="F27" s="257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八千代市立南高津小学校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515555294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58"/>
      <c r="D28" s="259"/>
      <c r="E28" s="259"/>
      <c r="F28" s="259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56" t="str">
        <f>IF(入力!C30="","",入力!C30&amp;"　"&amp;入力!E30)</f>
        <v>飯沼　大輔</v>
      </c>
      <c r="D29" s="257"/>
      <c r="E29" s="257"/>
      <c r="F29" s="257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八千代市立萱田南小学校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513482113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58"/>
      <c r="D30" s="259"/>
      <c r="E30" s="259"/>
      <c r="F30" s="259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56" t="str">
        <f>IF(入力!C32="","",入力!C32&amp;"　"&amp;入力!E32)</f>
        <v>鈴木　啓大</v>
      </c>
      <c r="D31" s="257"/>
      <c r="E31" s="257"/>
      <c r="F31" s="257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千葉市立長作小学校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514594875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58"/>
      <c r="D32" s="259"/>
      <c r="E32" s="259"/>
      <c r="F32" s="259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56" t="str">
        <f>IF(入力!C34="","",入力!C34&amp;"　"&amp;入力!E34)</f>
        <v>渡辺　伸空</v>
      </c>
      <c r="D33" s="257"/>
      <c r="E33" s="257"/>
      <c r="F33" s="257"/>
      <c r="G33" s="255">
        <f>IF(入力!G33="","",入力!G33)</f>
        <v>6</v>
      </c>
      <c r="H33" s="255" t="str">
        <f>IF(入力!H33="","",入力!H33)</f>
        <v/>
      </c>
      <c r="I33" s="255" t="str">
        <f>IF(入力!I33="","",入力!I33)</f>
        <v>千葉市立長作小学校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513457615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58"/>
      <c r="D34" s="259"/>
      <c r="E34" s="259"/>
      <c r="F34" s="259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56" t="str">
        <f>IF(入力!C36="","",入力!C36&amp;"　"&amp;入力!E36)</f>
        <v>高橋　和馬</v>
      </c>
      <c r="D35" s="257"/>
      <c r="E35" s="257"/>
      <c r="F35" s="257"/>
      <c r="G35" s="255">
        <f>IF(入力!G35="","",入力!G35)</f>
        <v>6</v>
      </c>
      <c r="H35" s="255" t="str">
        <f>IF(入力!H35="","",入力!H35)</f>
        <v/>
      </c>
      <c r="I35" s="255" t="str">
        <f>IF(入力!I35="","",入力!I35)</f>
        <v>白井市立南山小学校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515677968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58"/>
      <c r="D36" s="259"/>
      <c r="E36" s="259"/>
      <c r="F36" s="259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56" t="str">
        <f>IF(入力!C38="","",入力!C38&amp;"　"&amp;入力!E38)</f>
        <v>藤井　勇太郎</v>
      </c>
      <c r="D37" s="257"/>
      <c r="E37" s="257"/>
      <c r="F37" s="257"/>
      <c r="G37" s="255">
        <f>IF(入力!G37="","",入力!G37)</f>
        <v>6</v>
      </c>
      <c r="H37" s="255" t="str">
        <f>IF(入力!H37="","",入力!H37)</f>
        <v/>
      </c>
      <c r="I37" s="255" t="str">
        <f>IF(入力!I37="","",入力!I37)</f>
        <v>八千代市立八千代台西小学校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514827348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58"/>
      <c r="D38" s="259"/>
      <c r="E38" s="259"/>
      <c r="F38" s="259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56" t="str">
        <f>IF(入力!C40="","",入力!C40&amp;"　"&amp;入力!E40)</f>
        <v>竹下　レン</v>
      </c>
      <c r="D39" s="257"/>
      <c r="E39" s="257"/>
      <c r="F39" s="257"/>
      <c r="G39" s="255">
        <f>IF(入力!G39="","",入力!G39)</f>
        <v>6</v>
      </c>
      <c r="H39" s="255" t="str">
        <f>IF(入力!H39="","",入力!H39)</f>
        <v/>
      </c>
      <c r="I39" s="255" t="str">
        <f>IF(入力!I39="","",入力!I39)</f>
        <v>八千代市立勝田台小学校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514592274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58"/>
      <c r="D40" s="259"/>
      <c r="E40" s="259"/>
      <c r="F40" s="259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56" t="str">
        <f>IF(入力!C42="","",入力!C42&amp;"　"&amp;入力!E42)</f>
        <v>田中　大聖</v>
      </c>
      <c r="D41" s="257"/>
      <c r="E41" s="257"/>
      <c r="F41" s="257"/>
      <c r="G41" s="255">
        <f>IF(入力!G41="","",入力!G41)</f>
        <v>4</v>
      </c>
      <c r="H41" s="255" t="str">
        <f>IF(入力!H41="","",入力!H41)</f>
        <v/>
      </c>
      <c r="I41" s="255" t="str">
        <f>IF(入力!I41="","",入力!I41)</f>
        <v>八千代市立八千代台西小学校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513657187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58"/>
      <c r="D42" s="259"/>
      <c r="E42" s="259"/>
      <c r="F42" s="259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10</v>
      </c>
      <c r="C43" s="256" t="str">
        <f>IF(入力!C44="","",入力!C44&amp;"　"&amp;入力!E44)</f>
        <v>藤井　奏馬</v>
      </c>
      <c r="D43" s="257"/>
      <c r="E43" s="257"/>
      <c r="F43" s="257"/>
      <c r="G43" s="255">
        <f>IF(入力!G43="","",入力!G43)</f>
        <v>4</v>
      </c>
      <c r="H43" s="255" t="str">
        <f>IF(入力!H43="","",入力!H43)</f>
        <v/>
      </c>
      <c r="I43" s="255" t="str">
        <f>IF(入力!I43="","",入力!I43)</f>
        <v>八千代市立八千代台西小学校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515553581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58"/>
      <c r="D44" s="259"/>
      <c r="E44" s="259"/>
      <c r="F44" s="259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>
        <f>IF(入力!B45="","",入力!B45)</f>
        <v>11</v>
      </c>
      <c r="C45" s="256" t="str">
        <f>IF(入力!C46="","",入力!C46&amp;"　"&amp;入力!E46)</f>
        <v>荒井　湊</v>
      </c>
      <c r="D45" s="257"/>
      <c r="E45" s="257"/>
      <c r="F45" s="257"/>
      <c r="G45" s="255">
        <f>IF(入力!G45="","",入力!G45)</f>
        <v>3</v>
      </c>
      <c r="H45" s="255" t="str">
        <f>IF(入力!H45="","",入力!H45)</f>
        <v/>
      </c>
      <c r="I45" s="255" t="str">
        <f>IF(入力!I45="","",入力!I45)</f>
        <v>八千代市立萱田小学校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516044346</v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58"/>
      <c r="D46" s="259"/>
      <c r="E46" s="259"/>
      <c r="F46" s="259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>
        <f>IF(入力!B47="","",入力!B47)</f>
        <v>12</v>
      </c>
      <c r="C47" s="256" t="str">
        <f>IF(入力!C48="","",入力!C48&amp;"　"&amp;入力!E48)</f>
        <v>岡田　佑樹</v>
      </c>
      <c r="D47" s="257"/>
      <c r="E47" s="257"/>
      <c r="F47" s="257"/>
      <c r="G47" s="255">
        <f>IF(入力!G47="","",入力!G47)</f>
        <v>3</v>
      </c>
      <c r="H47" s="255" t="str">
        <f>IF(入力!H47="","",入力!H47)</f>
        <v/>
      </c>
      <c r="I47" s="255" t="str">
        <f>IF(入力!I47="","",入力!I47)</f>
        <v>南高津小学校</v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>
        <f>IF(入力!M47="","",入力!M47)</f>
        <v>518722593</v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58"/>
      <c r="D48" s="259"/>
      <c r="E48" s="259"/>
      <c r="F48" s="259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56" t="str">
        <f>IF(入力!C50="","",入力!C50&amp;"　"&amp;入力!E50)</f>
        <v/>
      </c>
      <c r="D49" s="257"/>
      <c r="E49" s="257"/>
      <c r="F49" s="257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58"/>
      <c r="D50" s="259"/>
      <c r="E50" s="259"/>
      <c r="F50" s="259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56" t="str">
        <f>IF(入力!C52="","",入力!C52&amp;"　"&amp;入力!E52)</f>
        <v/>
      </c>
      <c r="D51" s="257"/>
      <c r="E51" s="257"/>
      <c r="F51" s="257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58"/>
      <c r="D52" s="259"/>
      <c r="E52" s="259"/>
      <c r="F52" s="259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25:A26"/>
    <mergeCell ref="A27:A28"/>
    <mergeCell ref="A29:A30"/>
    <mergeCell ref="A31:A32"/>
    <mergeCell ref="A33:A34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B41:B42"/>
    <mergeCell ref="B43:B44"/>
    <mergeCell ref="B45:B46"/>
    <mergeCell ref="B47:B48"/>
    <mergeCell ref="B49:B50"/>
    <mergeCell ref="A49:A50"/>
    <mergeCell ref="A51:A52"/>
    <mergeCell ref="A41:A42"/>
    <mergeCell ref="A43:A44"/>
    <mergeCell ref="A45:A46"/>
    <mergeCell ref="A47:A48"/>
    <mergeCell ref="A35:A3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G45:H46"/>
    <mergeCell ref="I45:L46"/>
    <mergeCell ref="M45:O46"/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C41:F42"/>
    <mergeCell ref="C37:F38"/>
    <mergeCell ref="G39:H40"/>
    <mergeCell ref="I39:L40"/>
    <mergeCell ref="M39:O40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</mergeCells>
  <phoneticPr fontId="35"/>
  <pageMargins left="0.40972222222222221" right="0.4" top="0.57986111111111116" bottom="0.57986111111111116" header="0.3" footer="0.3"/>
  <pageSetup paperSize="9" scale="92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24" t="s">
        <v>189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5" t="s">
        <v>139</v>
      </c>
      <c r="B2" s="255"/>
      <c r="C2" s="263" t="str">
        <f>IF(入力!C3="","",入力!C3)</f>
        <v>八千代台VBC</v>
      </c>
      <c r="D2" s="263"/>
      <c r="E2" s="263"/>
      <c r="F2" s="263"/>
      <c r="G2" s="263"/>
      <c r="H2" s="263"/>
      <c r="I2" s="263"/>
      <c r="J2" s="255" t="str">
        <f>IF(入力!J3="","",入力!J3)</f>
        <v>男子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63"/>
      <c r="D3" s="263"/>
      <c r="E3" s="263"/>
      <c r="F3" s="263"/>
      <c r="G3" s="263"/>
      <c r="H3" s="263"/>
      <c r="I3" s="263"/>
      <c r="J3" s="255"/>
      <c r="K3" s="255"/>
      <c r="L3" s="255"/>
      <c r="M3" s="255"/>
      <c r="N3" s="255"/>
      <c r="O3" s="255"/>
    </row>
    <row r="4" spans="1:15" ht="15" customHeight="1">
      <c r="A4" s="255" t="s">
        <v>140</v>
      </c>
      <c r="B4" s="255"/>
      <c r="C4" s="264">
        <f>IF(入力!C4="","",IF(入力!C5="",入力!C4,入力!C4&amp;"　　"&amp;入力!C5))</f>
        <v>435043132</v>
      </c>
      <c r="D4" s="265"/>
      <c r="E4" s="265"/>
      <c r="F4" s="265"/>
      <c r="G4" s="265"/>
      <c r="H4" s="265"/>
      <c r="I4" s="265"/>
      <c r="J4" s="3"/>
      <c r="K4" s="3"/>
      <c r="L4" s="3"/>
      <c r="M4" s="3"/>
      <c r="N4" s="3"/>
      <c r="O4" s="4"/>
    </row>
    <row r="5" spans="1:15" ht="15" customHeight="1">
      <c r="A5" s="255"/>
      <c r="B5" s="255"/>
      <c r="C5" s="266"/>
      <c r="D5" s="267"/>
      <c r="E5" s="267"/>
      <c r="F5" s="267"/>
      <c r="G5" s="267"/>
      <c r="H5" s="267"/>
      <c r="I5" s="267"/>
      <c r="J5" s="269" t="s">
        <v>141</v>
      </c>
      <c r="K5" s="269"/>
      <c r="L5" s="269"/>
      <c r="M5" s="269"/>
      <c r="N5" s="269"/>
      <c r="O5" s="270"/>
    </row>
    <row r="6" spans="1:15" ht="12" customHeight="1">
      <c r="A6" s="255" t="s">
        <v>25</v>
      </c>
      <c r="B6" s="255"/>
      <c r="C6" s="256" t="str">
        <f>IF(入力!C8="","",入力!C8&amp;"　"&amp;入力!E8)</f>
        <v>松崎　智幸</v>
      </c>
      <c r="D6" s="257"/>
      <c r="E6" s="257"/>
      <c r="F6" s="257"/>
      <c r="G6" s="271" t="s">
        <v>28</v>
      </c>
      <c r="H6" s="271"/>
      <c r="I6" s="271"/>
      <c r="J6" s="271" t="s">
        <v>29</v>
      </c>
      <c r="K6" s="271"/>
      <c r="L6" s="271"/>
      <c r="M6" s="271" t="s">
        <v>30</v>
      </c>
      <c r="N6" s="271"/>
      <c r="O6" s="271"/>
    </row>
    <row r="7" spans="1:15" ht="13.5" customHeight="1">
      <c r="A7" s="255"/>
      <c r="B7" s="255"/>
      <c r="C7" s="260"/>
      <c r="D7" s="261"/>
      <c r="E7" s="261"/>
      <c r="F7" s="261"/>
      <c r="G7" s="262">
        <f>IF(入力!G7="","",入力!G7)</f>
        <v>513652779</v>
      </c>
      <c r="H7" s="262"/>
      <c r="I7" s="262"/>
      <c r="J7" s="262" t="str">
        <f>IF(入力!J7="","",入力!J7)</f>
        <v/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55"/>
      <c r="B8" s="255"/>
      <c r="C8" s="258"/>
      <c r="D8" s="259"/>
      <c r="E8" s="259"/>
      <c r="F8" s="259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5" t="s">
        <v>48</v>
      </c>
      <c r="B9" s="255"/>
      <c r="C9" s="256" t="str">
        <f>IF(入力!C10="","",入力!C10&amp;"　"&amp;入力!E10)</f>
        <v>豊田　啓子</v>
      </c>
      <c r="D9" s="257"/>
      <c r="E9" s="257"/>
      <c r="F9" s="257"/>
      <c r="G9" s="262">
        <f>IF(入力!G9="","",入力!G9)</f>
        <v>507374679</v>
      </c>
      <c r="H9" s="262"/>
      <c r="I9" s="262"/>
      <c r="J9" s="262">
        <f>IF(入力!J9="","",入力!J9)</f>
        <v>18449</v>
      </c>
      <c r="K9" s="262"/>
      <c r="L9" s="262"/>
      <c r="M9" s="262" t="str">
        <f>IF(入力!M9="","",入力!M9)</f>
        <v>申請中</v>
      </c>
      <c r="N9" s="262"/>
      <c r="O9" s="262"/>
    </row>
    <row r="10" spans="1:15" ht="14.45" customHeight="1">
      <c r="A10" s="255"/>
      <c r="B10" s="255"/>
      <c r="C10" s="258"/>
      <c r="D10" s="259"/>
      <c r="E10" s="259"/>
      <c r="F10" s="259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5" t="s">
        <v>57</v>
      </c>
      <c r="B11" s="255"/>
      <c r="C11" s="256" t="str">
        <f>IF(入力!C12="","",入力!C12&amp;"　"&amp;入力!E12)</f>
        <v/>
      </c>
      <c r="D11" s="257"/>
      <c r="E11" s="257"/>
      <c r="F11" s="257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5"/>
      <c r="B12" s="255"/>
      <c r="C12" s="258"/>
      <c r="D12" s="259"/>
      <c r="E12" s="259"/>
      <c r="F12" s="259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5" t="s">
        <v>58</v>
      </c>
      <c r="B13" s="255"/>
      <c r="C13" s="256" t="str">
        <f>IF(入力!C14="","",入力!C14&amp;"　"&amp;入力!E14)</f>
        <v>松崎　智幸</v>
      </c>
      <c r="D13" s="257"/>
      <c r="E13" s="257"/>
      <c r="F13" s="257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5"/>
      <c r="B14" s="255"/>
      <c r="C14" s="258"/>
      <c r="D14" s="259"/>
      <c r="E14" s="259"/>
      <c r="F14" s="259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5" t="s">
        <v>142</v>
      </c>
      <c r="B15" s="255"/>
      <c r="C15" s="256" t="str">
        <f>IF(入力!C16="","",入力!C16&amp;"　"&amp;入力!E16)</f>
        <v>会田　智美</v>
      </c>
      <c r="D15" s="257"/>
      <c r="E15" s="257"/>
      <c r="F15" s="272" t="s">
        <v>143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5"/>
      <c r="B16" s="255"/>
      <c r="C16" s="258"/>
      <c r="D16" s="259"/>
      <c r="E16" s="259"/>
      <c r="F16" s="27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5" t="s">
        <v>67</v>
      </c>
      <c r="B17" s="255"/>
      <c r="C17" s="263" t="str">
        <f>IF(入力!C17="","",入力!C17&amp;"　"&amp;入力!E17)</f>
        <v>八千代市八千代台北9-12-6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45" customHeight="1">
      <c r="A18" s="255"/>
      <c r="B18" s="255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55" t="s">
        <v>68</v>
      </c>
      <c r="B19" s="255"/>
      <c r="C19" s="263" t="str">
        <f>IF(入力!C19="","",入力!C19&amp;"　"&amp;入力!E19)</f>
        <v>090-5527-3208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55"/>
      <c r="B20" s="255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55" t="s">
        <v>69</v>
      </c>
      <c r="B21" s="255"/>
      <c r="C21" s="263" t="str">
        <f>IF(入力!C21="","",入力!C21&amp;"－"&amp;入力!E21&amp;"－"&amp;入力!G21)</f>
        <v/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55"/>
      <c r="B22" s="255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55"/>
      <c r="B23" s="255" t="s">
        <v>71</v>
      </c>
      <c r="C23" s="255" t="s">
        <v>144</v>
      </c>
      <c r="D23" s="255"/>
      <c r="E23" s="255"/>
      <c r="F23" s="255"/>
      <c r="G23" s="255" t="s">
        <v>74</v>
      </c>
      <c r="H23" s="255"/>
      <c r="I23" s="255" t="s">
        <v>75</v>
      </c>
      <c r="J23" s="255"/>
      <c r="K23" s="255"/>
      <c r="L23" s="255"/>
      <c r="M23" s="255" t="s">
        <v>76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>
        <f>IF(入力!B25="","",入力!B25)</f>
        <v>1</v>
      </c>
      <c r="C25" s="256" t="str">
        <f>IF(入力!C26="","",入力!C26&amp;"　"&amp;入力!E26)</f>
        <v>平野　昴</v>
      </c>
      <c r="D25" s="257"/>
      <c r="E25" s="257"/>
      <c r="F25" s="257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八千代市立萱田小学校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513657147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58"/>
      <c r="D26" s="259"/>
      <c r="E26" s="259"/>
      <c r="F26" s="259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56" t="str">
        <f>IF(入力!C28="","",入力!C28&amp;"　"&amp;入力!E28)</f>
        <v>石川　隼</v>
      </c>
      <c r="D27" s="257"/>
      <c r="E27" s="257"/>
      <c r="F27" s="257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八千代市立南高津小学校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515555294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58"/>
      <c r="D28" s="259"/>
      <c r="E28" s="259"/>
      <c r="F28" s="259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56" t="str">
        <f>IF(入力!C30="","",入力!C30&amp;"　"&amp;入力!E30)</f>
        <v>飯沼　大輔</v>
      </c>
      <c r="D29" s="257"/>
      <c r="E29" s="257"/>
      <c r="F29" s="257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八千代市立萱田南小学校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513482113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58"/>
      <c r="D30" s="259"/>
      <c r="E30" s="259"/>
      <c r="F30" s="259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56" t="str">
        <f>IF(入力!C32="","",入力!C32&amp;"　"&amp;入力!E32)</f>
        <v>鈴木　啓大</v>
      </c>
      <c r="D31" s="257"/>
      <c r="E31" s="257"/>
      <c r="F31" s="257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千葉市立長作小学校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514594875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58"/>
      <c r="D32" s="259"/>
      <c r="E32" s="259"/>
      <c r="F32" s="259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56" t="str">
        <f>IF(入力!C34="","",入力!C34&amp;"　"&amp;入力!E34)</f>
        <v>渡辺　伸空</v>
      </c>
      <c r="D33" s="257"/>
      <c r="E33" s="257"/>
      <c r="F33" s="257"/>
      <c r="G33" s="255">
        <f>IF(入力!G33="","",入力!G33)</f>
        <v>6</v>
      </c>
      <c r="H33" s="255" t="str">
        <f>IF(入力!H33="","",入力!H33)</f>
        <v/>
      </c>
      <c r="I33" s="255" t="str">
        <f>IF(入力!I33="","",入力!I33)</f>
        <v>千葉市立長作小学校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513457615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58"/>
      <c r="D34" s="259"/>
      <c r="E34" s="259"/>
      <c r="F34" s="259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56" t="str">
        <f>IF(入力!C36="","",入力!C36&amp;"　"&amp;入力!E36)</f>
        <v>高橋　和馬</v>
      </c>
      <c r="D35" s="257"/>
      <c r="E35" s="257"/>
      <c r="F35" s="257"/>
      <c r="G35" s="255">
        <f>IF(入力!G35="","",入力!G35)</f>
        <v>6</v>
      </c>
      <c r="H35" s="255" t="str">
        <f>IF(入力!H35="","",入力!H35)</f>
        <v/>
      </c>
      <c r="I35" s="255" t="str">
        <f>IF(入力!I35="","",入力!I35)</f>
        <v>白井市立南山小学校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515677968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58"/>
      <c r="D36" s="259"/>
      <c r="E36" s="259"/>
      <c r="F36" s="259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56" t="str">
        <f>IF(入力!C38="","",入力!C38&amp;"　"&amp;入力!E38)</f>
        <v>藤井　勇太郎</v>
      </c>
      <c r="D37" s="257"/>
      <c r="E37" s="257"/>
      <c r="F37" s="257"/>
      <c r="G37" s="255">
        <f>IF(入力!G37="","",入力!G37)</f>
        <v>6</v>
      </c>
      <c r="H37" s="255" t="str">
        <f>IF(入力!H37="","",入力!H37)</f>
        <v/>
      </c>
      <c r="I37" s="255" t="str">
        <f>IF(入力!I37="","",入力!I37)</f>
        <v>八千代市立八千代台西小学校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514827348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58"/>
      <c r="D38" s="259"/>
      <c r="E38" s="259"/>
      <c r="F38" s="259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56" t="str">
        <f>IF(入力!C40="","",入力!C40&amp;"　"&amp;入力!E40)</f>
        <v>竹下　レン</v>
      </c>
      <c r="D39" s="257"/>
      <c r="E39" s="257"/>
      <c r="F39" s="257"/>
      <c r="G39" s="255">
        <f>IF(入力!G39="","",入力!G39)</f>
        <v>6</v>
      </c>
      <c r="H39" s="255" t="str">
        <f>IF(入力!H39="","",入力!H39)</f>
        <v/>
      </c>
      <c r="I39" s="255" t="str">
        <f>IF(入力!I39="","",入力!I39)</f>
        <v>八千代市立勝田台小学校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514592274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58"/>
      <c r="D40" s="259"/>
      <c r="E40" s="259"/>
      <c r="F40" s="259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56" t="str">
        <f>IF(入力!C42="","",入力!C42&amp;"　"&amp;入力!E42)</f>
        <v>田中　大聖</v>
      </c>
      <c r="D41" s="257"/>
      <c r="E41" s="257"/>
      <c r="F41" s="257"/>
      <c r="G41" s="255">
        <f>IF(入力!G41="","",入力!G41)</f>
        <v>4</v>
      </c>
      <c r="H41" s="255" t="str">
        <f>IF(入力!H41="","",入力!H41)</f>
        <v/>
      </c>
      <c r="I41" s="255" t="str">
        <f>IF(入力!I41="","",入力!I41)</f>
        <v>八千代市立八千代台西小学校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513657187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58"/>
      <c r="D42" s="259"/>
      <c r="E42" s="259"/>
      <c r="F42" s="259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10</v>
      </c>
      <c r="C43" s="256" t="str">
        <f>IF(入力!C44="","",入力!C44&amp;"　"&amp;入力!E44)</f>
        <v>藤井　奏馬</v>
      </c>
      <c r="D43" s="257"/>
      <c r="E43" s="257"/>
      <c r="F43" s="257"/>
      <c r="G43" s="255">
        <f>IF(入力!G43="","",入力!G43)</f>
        <v>4</v>
      </c>
      <c r="H43" s="255" t="str">
        <f>IF(入力!H43="","",入力!H43)</f>
        <v/>
      </c>
      <c r="I43" s="255" t="str">
        <f>IF(入力!I43="","",入力!I43)</f>
        <v>八千代市立八千代台西小学校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515553581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58"/>
      <c r="D44" s="259"/>
      <c r="E44" s="259"/>
      <c r="F44" s="259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>
        <f>IF(入力!B45="","",入力!B45)</f>
        <v>11</v>
      </c>
      <c r="C45" s="256" t="str">
        <f>IF(入力!C46="","",入力!C46&amp;"　"&amp;入力!E46)</f>
        <v>荒井　湊</v>
      </c>
      <c r="D45" s="257"/>
      <c r="E45" s="257"/>
      <c r="F45" s="257"/>
      <c r="G45" s="255">
        <f>IF(入力!G45="","",入力!G45)</f>
        <v>3</v>
      </c>
      <c r="H45" s="255" t="str">
        <f>IF(入力!H45="","",入力!H45)</f>
        <v/>
      </c>
      <c r="I45" s="255" t="str">
        <f>IF(入力!I45="","",入力!I45)</f>
        <v>八千代市立萱田小学校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516044346</v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58"/>
      <c r="D46" s="259"/>
      <c r="E46" s="259"/>
      <c r="F46" s="259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>
        <f>IF(入力!B47="","",入力!B47)</f>
        <v>12</v>
      </c>
      <c r="C47" s="256" t="str">
        <f>IF(入力!C48="","",入力!C48&amp;"　"&amp;入力!E48)</f>
        <v>岡田　佑樹</v>
      </c>
      <c r="D47" s="257"/>
      <c r="E47" s="257"/>
      <c r="F47" s="257"/>
      <c r="G47" s="255">
        <f>IF(入力!G47="","",入力!G47)</f>
        <v>3</v>
      </c>
      <c r="H47" s="255" t="str">
        <f>IF(入力!H47="","",入力!H47)</f>
        <v/>
      </c>
      <c r="I47" s="255" t="str">
        <f>IF(入力!I47="","",入力!I47)</f>
        <v>南高津小学校</v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>
        <f>IF(入力!M47="","",入力!M47)</f>
        <v>518722593</v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58"/>
      <c r="D48" s="259"/>
      <c r="E48" s="259"/>
      <c r="F48" s="259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56" t="str">
        <f>IF(入力!C50="","",入力!C50&amp;"　"&amp;入力!E50)</f>
        <v/>
      </c>
      <c r="D49" s="257"/>
      <c r="E49" s="257"/>
      <c r="F49" s="257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58"/>
      <c r="D50" s="259"/>
      <c r="E50" s="259"/>
      <c r="F50" s="259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56" t="str">
        <f>IF(入力!C52="","",入力!C52&amp;"　"&amp;入力!E52)</f>
        <v/>
      </c>
      <c r="D51" s="257"/>
      <c r="E51" s="257"/>
      <c r="F51" s="257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58"/>
      <c r="D52" s="259"/>
      <c r="E52" s="259"/>
      <c r="F52" s="259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</mergeCells>
  <phoneticPr fontId="35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35" t="s">
        <v>190</v>
      </c>
      <c r="B1" s="435"/>
      <c r="D1" s="22" t="s">
        <v>191</v>
      </c>
      <c r="E1" s="23" t="s">
        <v>192</v>
      </c>
      <c r="F1" s="24" t="s">
        <v>193</v>
      </c>
      <c r="G1" s="22" t="s">
        <v>191</v>
      </c>
      <c r="H1" s="23" t="s">
        <v>194</v>
      </c>
      <c r="I1" s="24" t="s">
        <v>195</v>
      </c>
      <c r="J1" s="22" t="s">
        <v>191</v>
      </c>
      <c r="K1" s="23" t="s">
        <v>194</v>
      </c>
      <c r="L1" s="24" t="s">
        <v>195</v>
      </c>
      <c r="M1" s="22" t="s">
        <v>191</v>
      </c>
      <c r="N1" s="23" t="s">
        <v>194</v>
      </c>
      <c r="O1" s="24" t="s">
        <v>195</v>
      </c>
      <c r="P1" s="22" t="s">
        <v>191</v>
      </c>
      <c r="Q1" s="23" t="s">
        <v>194</v>
      </c>
      <c r="R1" s="24" t="s">
        <v>195</v>
      </c>
      <c r="S1" s="22" t="s">
        <v>191</v>
      </c>
      <c r="T1" s="23" t="s">
        <v>194</v>
      </c>
      <c r="U1" s="24" t="s">
        <v>195</v>
      </c>
      <c r="V1" s="22" t="s">
        <v>191</v>
      </c>
      <c r="W1" s="23" t="s">
        <v>194</v>
      </c>
      <c r="X1" s="24" t="s">
        <v>195</v>
      </c>
      <c r="Y1" s="22" t="s">
        <v>191</v>
      </c>
      <c r="Z1" s="23" t="s">
        <v>194</v>
      </c>
      <c r="AA1" s="24" t="s">
        <v>195</v>
      </c>
      <c r="AB1" s="22" t="s">
        <v>191</v>
      </c>
      <c r="AC1" s="23" t="s">
        <v>194</v>
      </c>
      <c r="AD1" s="24" t="s">
        <v>195</v>
      </c>
      <c r="AE1" s="22" t="s">
        <v>191</v>
      </c>
      <c r="AF1" s="23" t="s">
        <v>194</v>
      </c>
      <c r="AG1" s="24" t="s">
        <v>195</v>
      </c>
      <c r="AH1" s="22" t="s">
        <v>191</v>
      </c>
      <c r="AI1" s="23" t="s">
        <v>194</v>
      </c>
      <c r="AJ1" s="24" t="s">
        <v>195</v>
      </c>
    </row>
    <row r="2" spans="1:41">
      <c r="A2" s="435"/>
      <c r="B2" s="435"/>
      <c r="C2" s="25"/>
      <c r="D2" s="26">
        <v>1</v>
      </c>
      <c r="E2" s="27" t="s">
        <v>196</v>
      </c>
      <c r="F2" s="28">
        <v>42443</v>
      </c>
      <c r="G2" s="26">
        <v>1.01</v>
      </c>
      <c r="H2" s="27" t="s">
        <v>196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25" t="s">
        <v>197</v>
      </c>
      <c r="B4" s="426"/>
      <c r="C4" s="426"/>
      <c r="D4" s="426"/>
      <c r="E4" s="426"/>
      <c r="F4" s="426"/>
      <c r="G4" s="427"/>
      <c r="H4" s="23" t="s">
        <v>198</v>
      </c>
      <c r="I4" s="23" t="s">
        <v>80</v>
      </c>
      <c r="J4" s="428" t="s">
        <v>199</v>
      </c>
      <c r="K4" s="426"/>
      <c r="L4" s="426"/>
      <c r="M4" s="426"/>
      <c r="N4" s="426"/>
      <c r="O4" s="426"/>
      <c r="P4" s="426"/>
      <c r="Q4" s="427"/>
    </row>
    <row r="5" spans="1:41" ht="72" customHeight="1">
      <c r="A5" s="429"/>
      <c r="B5" s="430"/>
      <c r="C5" s="430"/>
      <c r="D5" s="430"/>
      <c r="E5" s="430"/>
      <c r="F5" s="430"/>
      <c r="G5" s="431"/>
      <c r="H5" s="27" t="str">
        <f>IF(入力!J3="","",入力!J3)</f>
        <v>男子</v>
      </c>
      <c r="I5" s="27">
        <f>入力!Y25</f>
        <v>13</v>
      </c>
      <c r="J5" s="432" t="str">
        <f>IF(入力!A55="","",入力!A55)</f>
        <v>暑かったこの夏、肉体改造を果たした新生八千代台男子！？平野、渡辺の強サーブで崩し、飯沼、藤井、竹下の献身的なレシーブを鈴木がトスアップ。両ウイングの高橋、石川のスパイクが炸裂したときこのチームは無敵となる！？</v>
      </c>
      <c r="K5" s="433"/>
      <c r="L5" s="433"/>
      <c r="M5" s="433"/>
      <c r="N5" s="433"/>
      <c r="O5" s="433"/>
      <c r="P5" s="433"/>
      <c r="Q5" s="434"/>
    </row>
    <row r="6" spans="1:41">
      <c r="A6" s="22" t="s">
        <v>200</v>
      </c>
      <c r="B6" s="23" t="s">
        <v>9</v>
      </c>
      <c r="C6" s="23" t="s">
        <v>201</v>
      </c>
      <c r="D6" s="23" t="s">
        <v>202</v>
      </c>
      <c r="E6" s="23" t="s">
        <v>198</v>
      </c>
      <c r="F6" s="23" t="s">
        <v>203</v>
      </c>
      <c r="G6" s="23" t="s">
        <v>204</v>
      </c>
      <c r="H6" s="23" t="s">
        <v>150</v>
      </c>
      <c r="I6" s="23" t="s">
        <v>205</v>
      </c>
      <c r="J6" s="23" t="s">
        <v>206</v>
      </c>
      <c r="K6" s="23" t="s">
        <v>207</v>
      </c>
      <c r="L6" s="23" t="s">
        <v>208</v>
      </c>
      <c r="M6" s="23" t="s">
        <v>209</v>
      </c>
      <c r="N6" s="23" t="s">
        <v>210</v>
      </c>
      <c r="O6" s="23" t="s">
        <v>211</v>
      </c>
      <c r="P6" s="23" t="s">
        <v>212</v>
      </c>
      <c r="Q6" s="23" t="s">
        <v>213</v>
      </c>
      <c r="R6" s="23" t="s">
        <v>214</v>
      </c>
      <c r="S6" s="23" t="s">
        <v>215</v>
      </c>
      <c r="T6" s="23" t="s">
        <v>216</v>
      </c>
      <c r="U6" s="23" t="s">
        <v>217</v>
      </c>
      <c r="V6" s="23" t="s">
        <v>217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12007</v>
      </c>
      <c r="B7" s="31" t="str">
        <f>IF(入力!C3="","",入力!C3)</f>
        <v>八千代台VBC</v>
      </c>
      <c r="C7" s="31" t="str">
        <f>IF(入力!C2="","",入力!C2)</f>
        <v>ヤチヨダイバレーボールクラブ</v>
      </c>
      <c r="D7" s="31" t="str">
        <f>IF(入力!AE3="","",入力!AE3)</f>
        <v>南支部</v>
      </c>
      <c r="E7" s="31" t="str">
        <f>IF(入力!J3="","",入力!J3)</f>
        <v>男子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>
        <f>IF(入力!C4="","",入力!C4)</f>
        <v>435043132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218</v>
      </c>
      <c r="B15" s="23" t="s">
        <v>219</v>
      </c>
      <c r="C15" s="23" t="s">
        <v>220</v>
      </c>
      <c r="D15" s="23" t="s">
        <v>221</v>
      </c>
      <c r="E15" s="23" t="s">
        <v>222</v>
      </c>
      <c r="F15" s="23" t="s">
        <v>223</v>
      </c>
      <c r="G15" s="23" t="s">
        <v>224</v>
      </c>
      <c r="H15" s="23" t="s">
        <v>225</v>
      </c>
      <c r="I15" s="23" t="s">
        <v>226</v>
      </c>
      <c r="J15" s="23" t="s">
        <v>227</v>
      </c>
      <c r="K15" s="23" t="s">
        <v>228</v>
      </c>
      <c r="L15" s="23" t="s">
        <v>33</v>
      </c>
      <c r="M15" s="23" t="s">
        <v>229</v>
      </c>
      <c r="N15" s="23" t="s">
        <v>230</v>
      </c>
      <c r="O15" s="23" t="s">
        <v>231</v>
      </c>
      <c r="P15" s="23" t="s">
        <v>232</v>
      </c>
      <c r="Q15" s="23" t="s">
        <v>233</v>
      </c>
      <c r="R15" s="23" t="s">
        <v>203</v>
      </c>
      <c r="S15" s="23" t="s">
        <v>204</v>
      </c>
      <c r="T15" s="23" t="s">
        <v>234</v>
      </c>
      <c r="U15" s="23" t="s">
        <v>235</v>
      </c>
      <c r="V15" s="23" t="s">
        <v>236</v>
      </c>
      <c r="W15" s="23" t="s">
        <v>237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67">
        <v>1</v>
      </c>
      <c r="B16" s="66" t="s">
        <v>238</v>
      </c>
      <c r="C16" s="31" t="str">
        <f>IF(入力!C8="","",入力!C8)</f>
        <v>松崎</v>
      </c>
      <c r="D16" s="31" t="str">
        <f>IF(入力!E8="","",入力!E8)</f>
        <v>智幸</v>
      </c>
      <c r="E16" s="31" t="str">
        <f>IF(入力!C7="","",入力!C7)</f>
        <v>マツザキ</v>
      </c>
      <c r="F16" s="31" t="str">
        <f>IF(入力!E7="","",入力!E7)</f>
        <v>トモユキ</v>
      </c>
      <c r="G16" s="31">
        <f>IF(入力!G7="","",入力!G7)</f>
        <v>513652779</v>
      </c>
      <c r="H16" s="31" t="str">
        <f>IF(入力!J7="","",入力!J7)</f>
        <v/>
      </c>
      <c r="I16" s="31" t="str">
        <f>IF(入力!M7="","",入力!M7)</f>
        <v/>
      </c>
      <c r="J16" s="31"/>
      <c r="K16" s="31"/>
      <c r="L16" s="31">
        <f>IF(入力!AT7="","",入力!AT7)</f>
        <v>44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0031</v>
      </c>
      <c r="T16" s="31" t="str">
        <f>IF(入力!P8="","",入力!P8)</f>
        <v>八千代市八千代台北9-13-13</v>
      </c>
      <c r="U16" s="31" t="str">
        <f>IF(入力!AL7="","",入力!AL7)</f>
        <v>090</v>
      </c>
      <c r="V16" s="31" t="str">
        <f>IF(入力!AK8="","",入力!AK8)</f>
        <v>4046</v>
      </c>
      <c r="W16" s="31" t="str">
        <f>IF(入力!AP8="","",入力!AP8)</f>
        <v>6526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67">
        <v>2</v>
      </c>
      <c r="B17" s="66" t="s">
        <v>239</v>
      </c>
      <c r="C17" s="31" t="str">
        <f>IF(入力!C10="","",入力!C10)</f>
        <v>豊田</v>
      </c>
      <c r="D17" s="31" t="str">
        <f>IF(入力!E10="","",入力!E10)</f>
        <v>啓子</v>
      </c>
      <c r="E17" s="31" t="str">
        <f>IF(入力!C9="","",入力!C9)</f>
        <v>トヨダ</v>
      </c>
      <c r="F17" s="31" t="str">
        <f>IF(入力!E9="","",入力!E9)</f>
        <v>ケイコ</v>
      </c>
      <c r="G17" s="31">
        <f>IF(入力!G9="","",入力!G9)</f>
        <v>507374679</v>
      </c>
      <c r="H17" s="31">
        <f>IF(入力!J9="","",入力!J9)</f>
        <v>18449</v>
      </c>
      <c r="I17" s="31" t="str">
        <f>IF(入力!M9="","",入力!M9)</f>
        <v>申請中</v>
      </c>
      <c r="J17" s="31"/>
      <c r="K17" s="31"/>
      <c r="L17" s="31">
        <f>IF(入力!AT9="","",入力!AT9)</f>
        <v>56</v>
      </c>
      <c r="M17" s="31"/>
      <c r="N17" s="31"/>
      <c r="O17" s="31"/>
      <c r="P17" s="31"/>
      <c r="Q17" s="31"/>
      <c r="R17" s="31" t="str">
        <f>IF(入力!R9="","",入力!R9)</f>
        <v>276</v>
      </c>
      <c r="S17" s="31" t="str">
        <f>IF(入力!W9="","",入力!W9)</f>
        <v>0031</v>
      </c>
      <c r="T17" s="31" t="str">
        <f>IF(入力!P10="","",入力!P10)</f>
        <v>八千代市八千代台北12-15-5</v>
      </c>
      <c r="U17" s="31" t="str">
        <f>IF(入力!AL9="","",入力!AL9)</f>
        <v>090</v>
      </c>
      <c r="V17" s="31" t="str">
        <f>IF(入力!AK10="","",入力!AK10)</f>
        <v>7834</v>
      </c>
      <c r="W17" s="31" t="str">
        <f>IF(入力!AP10="","",入力!AP10)</f>
        <v>1422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67">
        <v>3</v>
      </c>
      <c r="B18" s="66" t="s">
        <v>240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67">
        <v>4</v>
      </c>
      <c r="B19" s="66" t="s">
        <v>241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67">
        <v>5</v>
      </c>
      <c r="B20" s="66" t="s">
        <v>165</v>
      </c>
      <c r="C20" s="31" t="str">
        <f>IF(入力!C12="","",入力!C12)</f>
        <v/>
      </c>
      <c r="D20" s="31" t="str">
        <f>IF(入力!E12="","",入力!E12)</f>
        <v/>
      </c>
      <c r="E20" s="31" t="str">
        <f>IF(入力!C11="","",入力!C11)</f>
        <v/>
      </c>
      <c r="F20" s="31" t="str">
        <f>IF(入力!E11="","",入力!E11)</f>
        <v/>
      </c>
      <c r="G20" s="31" t="str">
        <f>IF(入力!G11="","",入力!G11)</f>
        <v/>
      </c>
      <c r="H20" s="31" t="str">
        <f>IF(入力!J11="","",入力!J11)</f>
        <v/>
      </c>
      <c r="I20" s="31" t="str">
        <f>IF(入力!M11="","",入力!M11)</f>
        <v/>
      </c>
      <c r="J20" s="31"/>
      <c r="K20" s="31"/>
      <c r="L20" s="31" t="str">
        <f>IF(入力!AT11="","",入力!AT11)</f>
        <v/>
      </c>
      <c r="M20" s="31"/>
      <c r="N20" s="31"/>
      <c r="O20" s="31"/>
      <c r="P20" s="31"/>
      <c r="Q20" s="31"/>
      <c r="R20" s="31" t="str">
        <f>IF(入力!R11="","",入力!R11)</f>
        <v/>
      </c>
      <c r="S20" s="31" t="str">
        <f>IF(入力!W11="","",入力!W11)</f>
        <v/>
      </c>
      <c r="T20" s="31" t="str">
        <f>IF(入力!P12="","",入力!P12)</f>
        <v/>
      </c>
      <c r="U20" s="31" t="str">
        <f>IF(入力!AL11="","",入力!AL11)</f>
        <v/>
      </c>
      <c r="V20" s="31" t="str">
        <f>IF(入力!AK12="","",入力!AK12)</f>
        <v/>
      </c>
      <c r="W20" s="31" t="str">
        <f>IF(入力!AP12="","",入力!AP12)</f>
        <v/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67">
        <v>6</v>
      </c>
      <c r="B21" s="66" t="s">
        <v>242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67">
        <v>7</v>
      </c>
      <c r="B22" s="66" t="s">
        <v>243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53</v>
      </c>
      <c r="M22" s="31"/>
      <c r="N22" s="31" t="str">
        <f>IF(入力!C21="","",入力!C21)</f>
        <v/>
      </c>
      <c r="O22" s="31" t="str">
        <f>IF(入力!E21="","",入力!E21)</f>
        <v/>
      </c>
      <c r="P22" s="31" t="str">
        <f>IF(入力!G21="","",入力!G21)</f>
        <v/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八千代市八千代台北9-12-6</v>
      </c>
      <c r="U22" s="31" t="str">
        <f>IF(入力!AL15="","",入力!AL15)</f>
        <v>090</v>
      </c>
      <c r="V22" s="31" t="str">
        <f>IF(入力!AK16="","",入力!AK16)</f>
        <v>5527</v>
      </c>
      <c r="W22" s="31" t="str">
        <f>IF(入力!AP16="","",入力!AP16)</f>
        <v>3208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67">
        <v>8</v>
      </c>
      <c r="B23" s="66" t="s">
        <v>244</v>
      </c>
      <c r="C23" s="31" t="str">
        <f>IF(入力!$C$14="","",入力!$C$14)</f>
        <v>松崎</v>
      </c>
      <c r="D23" s="31" t="str">
        <f>IF(入力!$E$14="","",入力!$E$14)</f>
        <v>智幸</v>
      </c>
      <c r="E23" s="31" t="str">
        <f>IF(入力!$C$13="","",入力!$C$13)</f>
        <v>マツザキ</v>
      </c>
      <c r="F23" s="31" t="str">
        <f>IF(入力!$E$13="","",入力!$E$13)</f>
        <v>トモユキ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67">
        <v>9</v>
      </c>
      <c r="B24" s="66" t="s">
        <v>101</v>
      </c>
      <c r="C24" s="66" t="str">
        <f>VLOOKUP($B$51,$A$53:$F$352,3)</f>
        <v>平野</v>
      </c>
      <c r="D24" s="66" t="str">
        <f>VLOOKUP($B$51,$A$53:$F$352,4)</f>
        <v>昴</v>
      </c>
      <c r="E24" s="66" t="str">
        <f>VLOOKUP($B$51,$A$53:$F$352,5)</f>
        <v>ヒラノ</v>
      </c>
      <c r="F24" s="66" t="str">
        <f>VLOOKUP($B$51,$A$53:$F$352,6)</f>
        <v>スバル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65" t="s">
        <v>245</v>
      </c>
      <c r="B51" s="37">
        <f>IF(入力!Y33="","",入力!Y33)</f>
        <v>1</v>
      </c>
    </row>
    <row r="52" spans="1:41">
      <c r="A52" s="38" t="s">
        <v>246</v>
      </c>
      <c r="B52" s="39" t="s">
        <v>175</v>
      </c>
      <c r="C52" s="23" t="s">
        <v>247</v>
      </c>
      <c r="D52" s="23" t="s">
        <v>248</v>
      </c>
      <c r="E52" s="23" t="s">
        <v>249</v>
      </c>
      <c r="F52" s="23" t="s">
        <v>250</v>
      </c>
      <c r="G52" s="23" t="s">
        <v>224</v>
      </c>
      <c r="H52" s="23" t="s">
        <v>251</v>
      </c>
      <c r="I52" s="23" t="s">
        <v>177</v>
      </c>
      <c r="J52" s="23" t="s">
        <v>252</v>
      </c>
      <c r="K52" s="23" t="s">
        <v>253</v>
      </c>
      <c r="L52" s="23" t="s">
        <v>254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>
        <f>IF(入力!B25="","",入力!B25)</f>
        <v>1</v>
      </c>
      <c r="C53" s="31" t="str">
        <f>IF(入力!C26="","",入力!C26)</f>
        <v>平野</v>
      </c>
      <c r="D53" s="31" t="str">
        <f>IF(入力!E26="","",入力!E26)</f>
        <v>昴</v>
      </c>
      <c r="E53" s="31" t="str">
        <f>IF(入力!C25="","",入力!C25)</f>
        <v>ヒラノ</v>
      </c>
      <c r="F53" s="31" t="str">
        <f>IF(入力!E25="","",入力!E25)</f>
        <v>スバル</v>
      </c>
      <c r="G53" s="31">
        <f>IF(入力!M25="","",入力!M25)</f>
        <v>513657147</v>
      </c>
      <c r="H53" s="31" t="str">
        <f>IF(入力!I25="","",入力!I25)</f>
        <v>八千代市立萱田小学校</v>
      </c>
      <c r="I53" s="31">
        <f>IF(入力!G25="","",入力!G25)</f>
        <v>6</v>
      </c>
      <c r="J53" s="31">
        <f>IF(入力!P25="","",入力!P25)</f>
        <v>147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石川</v>
      </c>
      <c r="D54" s="31" t="str">
        <f>IF(入力!E28="","",入力!E28)</f>
        <v>隼</v>
      </c>
      <c r="E54" s="31" t="str">
        <f>IF(入力!C27="","",入力!C27)</f>
        <v>イシカワ</v>
      </c>
      <c r="F54" s="31" t="str">
        <f>IF(入力!E27="","",入力!E27)</f>
        <v>ハヤト</v>
      </c>
      <c r="G54" s="31">
        <f>IF(入力!M27="","",入力!M27)</f>
        <v>515555294</v>
      </c>
      <c r="H54" s="31" t="str">
        <f>IF(入力!I27="","",入力!I27)</f>
        <v>八千代市立南高津小学校</v>
      </c>
      <c r="I54" s="31">
        <f>IF(入力!G27="","",入力!G27)</f>
        <v>6</v>
      </c>
      <c r="J54" s="31">
        <f>IF(入力!P27="","",入力!P27)</f>
        <v>160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飯沼</v>
      </c>
      <c r="D55" s="31" t="str">
        <f>IF(入力!E30="","",入力!E30)</f>
        <v>大輔</v>
      </c>
      <c r="E55" s="31" t="str">
        <f>IF(入力!C29="","",入力!C29)</f>
        <v>イイヌマ</v>
      </c>
      <c r="F55" s="31" t="str">
        <f>IF(入力!E29="","",入力!E29)</f>
        <v>ダイスケ</v>
      </c>
      <c r="G55" s="31">
        <f>IF(入力!M29="","",入力!M29)</f>
        <v>513482113</v>
      </c>
      <c r="H55" s="31" t="str">
        <f>IF(入力!I29="","",入力!I29)</f>
        <v>八千代市立萱田南小学校</v>
      </c>
      <c r="I55" s="31">
        <f>IF(入力!G29="","",入力!G29)</f>
        <v>6</v>
      </c>
      <c r="J55" s="31">
        <f>IF(入力!P29="","",入力!P29)</f>
        <v>152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鈴木</v>
      </c>
      <c r="D56" s="31" t="str">
        <f>IF(入力!E32="","",入力!E32)</f>
        <v>啓大</v>
      </c>
      <c r="E56" s="31" t="str">
        <f>IF(入力!C31="","",入力!C31)</f>
        <v>スズキ</v>
      </c>
      <c r="F56" s="31" t="str">
        <f>IF(入力!E31="","",入力!E31)</f>
        <v>ケイタ</v>
      </c>
      <c r="G56" s="31">
        <f>IF(入力!M31="","",入力!M31)</f>
        <v>514594875</v>
      </c>
      <c r="H56" s="31" t="str">
        <f>IF(入力!I31="","",入力!I31)</f>
        <v>千葉市立長作小学校</v>
      </c>
      <c r="I56" s="31">
        <f>IF(入力!G31="","",入力!G31)</f>
        <v>6</v>
      </c>
      <c r="J56" s="31">
        <f>IF(入力!P31="","",入力!P31)</f>
        <v>154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渡辺</v>
      </c>
      <c r="D57" s="31" t="str">
        <f>IF(入力!E34="","",入力!E34)</f>
        <v>伸空</v>
      </c>
      <c r="E57" s="31" t="str">
        <f>IF(入力!C33="","",入力!C33)</f>
        <v>ワタナベ</v>
      </c>
      <c r="F57" s="31" t="str">
        <f>IF(入力!E33="","",入力!E33)</f>
        <v>ノア</v>
      </c>
      <c r="G57" s="31">
        <f>IF(入力!M33="","",入力!M33)</f>
        <v>513457615</v>
      </c>
      <c r="H57" s="31" t="str">
        <f>IF(入力!I33="","",入力!I33)</f>
        <v>千葉市立長作小学校</v>
      </c>
      <c r="I57" s="31">
        <f>IF(入力!G33="","",入力!G33)</f>
        <v>6</v>
      </c>
      <c r="J57" s="31">
        <f>IF(入力!P33="","",入力!P33)</f>
        <v>154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高橋</v>
      </c>
      <c r="D58" s="31" t="str">
        <f>IF(入力!E36="","",入力!E36)</f>
        <v>和馬</v>
      </c>
      <c r="E58" s="31" t="str">
        <f>IF(入力!C35="","",入力!C35)</f>
        <v>タカハシ</v>
      </c>
      <c r="F58" s="31" t="str">
        <f>IF(入力!E35="","",入力!E35)</f>
        <v>カズマ</v>
      </c>
      <c r="G58" s="31">
        <f>IF(入力!M35="","",入力!M35)</f>
        <v>515677968</v>
      </c>
      <c r="H58" s="31" t="str">
        <f>IF(入力!I35="","",入力!I35)</f>
        <v>白井市立南山小学校</v>
      </c>
      <c r="I58" s="31">
        <f>IF(入力!G35="","",入力!G35)</f>
        <v>6</v>
      </c>
      <c r="J58" s="31">
        <f>IF(入力!P35="","",入力!P35)</f>
        <v>158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藤井</v>
      </c>
      <c r="D59" s="31" t="str">
        <f>IF(入力!E38="","",入力!E38)</f>
        <v>勇太郎</v>
      </c>
      <c r="E59" s="31" t="str">
        <f>IF(入力!C37="","",入力!C37)</f>
        <v>フジイ</v>
      </c>
      <c r="F59" s="31" t="str">
        <f>IF(入力!E37="","",入力!E37)</f>
        <v>ユウタロウ</v>
      </c>
      <c r="G59" s="31">
        <f>IF(入力!M37="","",入力!M37)</f>
        <v>514827348</v>
      </c>
      <c r="H59" s="31" t="str">
        <f>IF(入力!I37="","",入力!I37)</f>
        <v>八千代市立八千代台西小学校</v>
      </c>
      <c r="I59" s="31">
        <f>IF(入力!G37="","",入力!G37)</f>
        <v>6</v>
      </c>
      <c r="J59" s="31">
        <f>IF(入力!P37="","",入力!P37)</f>
        <v>152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竹下</v>
      </c>
      <c r="D60" s="31" t="str">
        <f>IF(入力!E40="","",入力!E40)</f>
        <v>レン</v>
      </c>
      <c r="E60" s="31" t="str">
        <f>IF(入力!C39="","",入力!C39)</f>
        <v>タケシタ</v>
      </c>
      <c r="F60" s="31" t="str">
        <f>IF(入力!E39="","",入力!E39)</f>
        <v>レン</v>
      </c>
      <c r="G60" s="31">
        <f>IF(入力!M39="","",入力!M39)</f>
        <v>514592274</v>
      </c>
      <c r="H60" s="31" t="str">
        <f>IF(入力!I39="","",入力!I39)</f>
        <v>八千代市立勝田台小学校</v>
      </c>
      <c r="I60" s="31">
        <f>IF(入力!G39="","",入力!G39)</f>
        <v>6</v>
      </c>
      <c r="J60" s="31">
        <f>IF(入力!P39="","",入力!P39)</f>
        <v>146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田中</v>
      </c>
      <c r="D61" s="31" t="str">
        <f>IF(入力!E42="","",入力!E42)</f>
        <v>大聖</v>
      </c>
      <c r="E61" s="31" t="str">
        <f>IF(入力!C41="","",入力!C41)</f>
        <v>タナカ</v>
      </c>
      <c r="F61" s="31" t="str">
        <f>IF(入力!E41="","",入力!E41)</f>
        <v>タイセイ</v>
      </c>
      <c r="G61" s="31">
        <f>IF(入力!M41="","",入力!M41)</f>
        <v>513657187</v>
      </c>
      <c r="H61" s="31" t="str">
        <f>IF(入力!I41="","",入力!I41)</f>
        <v>八千代市立八千代台西小学校</v>
      </c>
      <c r="I61" s="31">
        <f>IF(入力!G41="","",入力!G41)</f>
        <v>4</v>
      </c>
      <c r="J61" s="31">
        <f>IF(入力!P41="","",入力!P41)</f>
        <v>142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>藤井</v>
      </c>
      <c r="D62" s="31" t="str">
        <f>IF(入力!E44="","",入力!E44)</f>
        <v>奏馬</v>
      </c>
      <c r="E62" s="31" t="str">
        <f>IF(入力!C43="","",入力!C43)</f>
        <v>フジイ</v>
      </c>
      <c r="F62" s="31" t="str">
        <f>IF(入力!E43="","",入力!E43)</f>
        <v>ソウマ</v>
      </c>
      <c r="G62" s="31">
        <f>IF(入力!M43="","",入力!M43)</f>
        <v>515553581</v>
      </c>
      <c r="H62" s="31" t="str">
        <f>IF(入力!I43="","",入力!I43)</f>
        <v>八千代市立八千代台西小学校</v>
      </c>
      <c r="I62" s="31">
        <f>IF(入力!G43="","",入力!G43)</f>
        <v>4</v>
      </c>
      <c r="J62" s="31">
        <f>IF(入力!P43="","",入力!P43)</f>
        <v>145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>
        <f>IF(入力!B45="","",入力!B45)</f>
        <v>11</v>
      </c>
      <c r="C63" s="31" t="str">
        <f>IF(入力!C46="","",入力!C46)</f>
        <v>荒井</v>
      </c>
      <c r="D63" s="31" t="str">
        <f>IF(入力!E46="","",入力!E46)</f>
        <v>湊</v>
      </c>
      <c r="E63" s="31" t="str">
        <f>IF(入力!C45="","",入力!C45)</f>
        <v>アライ</v>
      </c>
      <c r="F63" s="31" t="str">
        <f>IF(入力!E45="","",入力!E45)</f>
        <v>ミナト</v>
      </c>
      <c r="G63" s="31">
        <f>IF(入力!M45="","",入力!M45)</f>
        <v>516044346</v>
      </c>
      <c r="H63" s="31" t="str">
        <f>IF(入力!I45="","",入力!I45)</f>
        <v>八千代市立萱田小学校</v>
      </c>
      <c r="I63" s="31">
        <f>IF(入力!G45="","",入力!G45)</f>
        <v>3</v>
      </c>
      <c r="J63" s="31">
        <f>IF(入力!P45="","",入力!P45)</f>
        <v>142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>
        <f>IF(入力!B47="","",入力!B47)</f>
        <v>12</v>
      </c>
      <c r="C64" s="31" t="str">
        <f>IF(入力!C48="","",入力!C48)</f>
        <v>岡田</v>
      </c>
      <c r="D64" s="31" t="str">
        <f>IF(入力!E48="","",入力!E48)</f>
        <v>佑樹</v>
      </c>
      <c r="E64" s="31" t="str">
        <f>IF(入力!C47="","",入力!C47)</f>
        <v>オカダ</v>
      </c>
      <c r="F64" s="31" t="str">
        <f>IF(入力!E47="","",入力!E47)</f>
        <v>ユウキ</v>
      </c>
      <c r="G64" s="31">
        <f>IF(入力!M47="","",入力!M47)</f>
        <v>518722593</v>
      </c>
      <c r="H64" s="31" t="str">
        <f>IF(入力!I47="","",入力!I47)</f>
        <v>南高津小学校</v>
      </c>
      <c r="I64" s="31">
        <f>IF(入力!G47="","",入力!G47)</f>
        <v>3</v>
      </c>
      <c r="J64" s="31">
        <f>IF(入力!P47="","",入力!P47)</f>
        <v>135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 t="str">
        <f>IF(入力!B49="","",入力!B49)</f>
        <v/>
      </c>
      <c r="C65" s="31" t="str">
        <f>IF(入力!C50="","",入力!C50)</f>
        <v/>
      </c>
      <c r="D65" s="31" t="str">
        <f>IF(入力!E50="","",入力!E50)</f>
        <v/>
      </c>
      <c r="E65" s="31" t="str">
        <f>IF(入力!C49="","",入力!C49)</f>
        <v/>
      </c>
      <c r="F65" s="31" t="str">
        <f>IF(入力!E49="","",入力!E49)</f>
        <v/>
      </c>
      <c r="G65" s="31" t="str">
        <f>IF(入力!M49="","",入力!M49)</f>
        <v/>
      </c>
      <c r="H65" s="31" t="str">
        <f>IF(入力!I49="","",入力!I49)</f>
        <v/>
      </c>
      <c r="I65" s="31" t="str">
        <f>IF(入力!G49="","",入力!G49)</f>
        <v/>
      </c>
      <c r="J65" s="31" t="str">
        <f>IF(入力!P49="","",入力!P49)</f>
        <v/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 t="str">
        <f>IF(入力!B51="","",入力!B51)</f>
        <v/>
      </c>
      <c r="C66" s="31" t="str">
        <f>IF(入力!C52="","",入力!C52)</f>
        <v/>
      </c>
      <c r="D66" s="31" t="str">
        <f>IF(入力!E52="","",入力!E52)</f>
        <v/>
      </c>
      <c r="E66" s="31" t="str">
        <f>IF(入力!C51="","",入力!C51)</f>
        <v/>
      </c>
      <c r="F66" s="31" t="str">
        <f>IF(入力!E51="","",入力!E51)</f>
        <v/>
      </c>
      <c r="G66" s="31" t="str">
        <f>IF(入力!M51="","",入力!M51)</f>
        <v/>
      </c>
      <c r="H66" s="31" t="str">
        <f>IF(入力!I51="","",入力!I51)</f>
        <v/>
      </c>
      <c r="I66" s="31" t="str">
        <f>IF(入力!G51="","",入力!G51)</f>
        <v/>
      </c>
      <c r="J66" s="31" t="str">
        <f>IF(入力!P51="","",入力!P51)</f>
        <v/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35"/>
  <pageMargins left="0.69861111111111107" right="0.69861111111111107" top="0.75" bottom="0.75" header="0.3" footer="0.3"/>
  <pageSetup paperSize="9" firstPageNumber="4294963191" orientation="portrait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Miki</cp:lastModifiedBy>
  <cp:revision/>
  <cp:lastPrinted>1899-12-30T00:00:00Z</cp:lastPrinted>
  <dcterms:created xsi:type="dcterms:W3CDTF">2014-04-05T09:56:00Z</dcterms:created>
  <dcterms:modified xsi:type="dcterms:W3CDTF">2018-09-26T11:24:01Z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