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0" yWindow="0" windowWidth="17700" windowHeight="8715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externalReferences>
    <externalReference r:id="rId7"/>
  </externalReferences>
  <definedNames>
    <definedName name="_xlnm.Print_Area" localSheetId="2">'全日本申込書(県大会用)'!$A$1:$BH$64</definedName>
    <definedName name="_xlnm.Print_Area" localSheetId="0">入力!$A$1:$AT$55</definedName>
    <definedName name="カテゴリー">[1]入力!$AV$2:$AV$5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H5" i="6"/>
  <c r="I5"/>
  <c r="J5"/>
  <c r="A7"/>
  <c r="B7"/>
  <c r="C7"/>
  <c r="D7"/>
  <c r="E7"/>
  <c r="R7"/>
  <c r="S7"/>
  <c r="U7"/>
  <c r="V7"/>
  <c r="C16"/>
  <c r="D16"/>
  <c r="E16"/>
  <c r="F16"/>
  <c r="G16"/>
  <c r="H16"/>
  <c r="I16"/>
  <c r="L16"/>
  <c r="R16"/>
  <c r="S16"/>
  <c r="T16"/>
  <c r="U16"/>
  <c r="V16"/>
  <c r="W16"/>
  <c r="C17"/>
  <c r="D17"/>
  <c r="E17"/>
  <c r="F17"/>
  <c r="G17"/>
  <c r="H17"/>
  <c r="I17"/>
  <c r="L17"/>
  <c r="R17"/>
  <c r="S17"/>
  <c r="T17"/>
  <c r="U17"/>
  <c r="V17"/>
  <c r="W17"/>
  <c r="C20"/>
  <c r="D20"/>
  <c r="E20"/>
  <c r="F20"/>
  <c r="G20"/>
  <c r="H20"/>
  <c r="I20"/>
  <c r="L20"/>
  <c r="R20"/>
  <c r="S20"/>
  <c r="T20"/>
  <c r="U20"/>
  <c r="V20"/>
  <c r="W20"/>
  <c r="G21"/>
  <c r="H21"/>
  <c r="I21"/>
  <c r="L21"/>
  <c r="R21"/>
  <c r="S21"/>
  <c r="T21"/>
  <c r="U21"/>
  <c r="V21"/>
  <c r="W21"/>
  <c r="C22"/>
  <c r="D22"/>
  <c r="E22"/>
  <c r="F22"/>
  <c r="L22"/>
  <c r="N22"/>
  <c r="O22"/>
  <c r="P22"/>
  <c r="R22"/>
  <c r="S22"/>
  <c r="T22"/>
  <c r="U22"/>
  <c r="V22"/>
  <c r="W22"/>
  <c r="C23"/>
  <c r="D23"/>
  <c r="E23"/>
  <c r="F23"/>
  <c r="G23"/>
  <c r="H23"/>
  <c r="I23"/>
  <c r="G24"/>
  <c r="H24"/>
  <c r="B51"/>
  <c r="B53"/>
  <c r="C53"/>
  <c r="D53"/>
  <c r="E53"/>
  <c r="F53"/>
  <c r="G53"/>
  <c r="H53"/>
  <c r="I53"/>
  <c r="J53"/>
  <c r="A54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54"/>
  <c r="C54"/>
  <c r="D54"/>
  <c r="E54"/>
  <c r="F54"/>
  <c r="G54"/>
  <c r="H54"/>
  <c r="I54"/>
  <c r="J54"/>
  <c r="B55"/>
  <c r="C55"/>
  <c r="D55"/>
  <c r="E55"/>
  <c r="F55"/>
  <c r="G55"/>
  <c r="H55"/>
  <c r="I55"/>
  <c r="J55"/>
  <c r="B56"/>
  <c r="C56"/>
  <c r="D56"/>
  <c r="E56"/>
  <c r="F56"/>
  <c r="G56"/>
  <c r="H56"/>
  <c r="I56"/>
  <c r="J56"/>
  <c r="B57"/>
  <c r="C57"/>
  <c r="D57"/>
  <c r="E57"/>
  <c r="F57"/>
  <c r="G57"/>
  <c r="H57"/>
  <c r="I57"/>
  <c r="J57"/>
  <c r="B58"/>
  <c r="C58"/>
  <c r="D58"/>
  <c r="E58"/>
  <c r="F58"/>
  <c r="G58"/>
  <c r="H58"/>
  <c r="I58"/>
  <c r="J58"/>
  <c r="B59"/>
  <c r="C59"/>
  <c r="D59"/>
  <c r="E59"/>
  <c r="F59"/>
  <c r="G59"/>
  <c r="H59"/>
  <c r="I59"/>
  <c r="J59"/>
  <c r="B60"/>
  <c r="C60"/>
  <c r="D60"/>
  <c r="E60"/>
  <c r="F60"/>
  <c r="G60"/>
  <c r="H60"/>
  <c r="I60"/>
  <c r="J60"/>
  <c r="B61"/>
  <c r="C61"/>
  <c r="D61"/>
  <c r="E61"/>
  <c r="F61"/>
  <c r="G61"/>
  <c r="H61"/>
  <c r="I61"/>
  <c r="J61"/>
  <c r="B62"/>
  <c r="C62"/>
  <c r="D62"/>
  <c r="E62"/>
  <c r="F62"/>
  <c r="G62"/>
  <c r="H62"/>
  <c r="I62"/>
  <c r="J62"/>
  <c r="B63"/>
  <c r="C63"/>
  <c r="D63"/>
  <c r="E63"/>
  <c r="F63"/>
  <c r="G63"/>
  <c r="H63"/>
  <c r="I63"/>
  <c r="J63"/>
  <c r="B64"/>
  <c r="C64"/>
  <c r="D64"/>
  <c r="E64"/>
  <c r="F64"/>
  <c r="G64"/>
  <c r="H64"/>
  <c r="I64"/>
  <c r="J64"/>
  <c r="B65"/>
  <c r="C65"/>
  <c r="D65"/>
  <c r="E65"/>
  <c r="F65"/>
  <c r="G65"/>
  <c r="H65"/>
  <c r="I65"/>
  <c r="J65"/>
  <c r="B66"/>
  <c r="C66"/>
  <c r="D66"/>
  <c r="E66"/>
  <c r="F66"/>
  <c r="G66"/>
  <c r="H66"/>
  <c r="I66"/>
  <c r="J66"/>
  <c r="B67"/>
  <c r="H67"/>
  <c r="I67"/>
  <c r="J67"/>
  <c r="B68"/>
  <c r="H68"/>
  <c r="I68"/>
  <c r="J68"/>
  <c r="B69"/>
  <c r="H69"/>
  <c r="I69"/>
  <c r="J69"/>
  <c r="B70"/>
  <c r="H70"/>
  <c r="I70"/>
  <c r="J70"/>
  <c r="B71"/>
  <c r="H71"/>
  <c r="I71"/>
  <c r="J71"/>
  <c r="B72"/>
  <c r="H72"/>
  <c r="I72"/>
  <c r="J72"/>
  <c r="B73"/>
  <c r="H73"/>
  <c r="I73"/>
  <c r="J73"/>
  <c r="B74"/>
  <c r="H74"/>
  <c r="I74"/>
  <c r="J74"/>
  <c r="B75"/>
  <c r="H75"/>
  <c r="I75"/>
  <c r="J75"/>
  <c r="B76"/>
  <c r="H76"/>
  <c r="I76"/>
  <c r="J76"/>
  <c r="B77"/>
  <c r="H77"/>
  <c r="I77"/>
  <c r="J77"/>
  <c r="B78"/>
  <c r="H78"/>
  <c r="I78"/>
  <c r="J78"/>
  <c r="B79"/>
  <c r="H79"/>
  <c r="I79"/>
  <c r="J79"/>
  <c r="B80"/>
  <c r="H80"/>
  <c r="I80"/>
  <c r="J80"/>
  <c r="C2" i="4"/>
  <c r="J2"/>
  <c r="C4"/>
  <c r="C6"/>
  <c r="G7"/>
  <c r="J7"/>
  <c r="M7"/>
  <c r="C9"/>
  <c r="G9"/>
  <c r="J9"/>
  <c r="M9"/>
  <c r="C11"/>
  <c r="G11"/>
  <c r="J11"/>
  <c r="M11"/>
  <c r="C13"/>
  <c r="C15"/>
  <c r="C21"/>
  <c r="B25"/>
  <c r="C25"/>
  <c r="G25"/>
  <c r="H25"/>
  <c r="I25"/>
  <c r="J25"/>
  <c r="K25"/>
  <c r="L25"/>
  <c r="M25"/>
  <c r="N25"/>
  <c r="O25"/>
  <c r="B27"/>
  <c r="C27"/>
  <c r="G27"/>
  <c r="H27"/>
  <c r="I27"/>
  <c r="J27"/>
  <c r="K27"/>
  <c r="L27"/>
  <c r="M27"/>
  <c r="N27"/>
  <c r="O27"/>
  <c r="B29"/>
  <c r="C29"/>
  <c r="G29"/>
  <c r="H29"/>
  <c r="I29"/>
  <c r="J29"/>
  <c r="K29"/>
  <c r="L29"/>
  <c r="M29"/>
  <c r="N29"/>
  <c r="O29"/>
  <c r="B31"/>
  <c r="C31"/>
  <c r="G31"/>
  <c r="H31"/>
  <c r="I31"/>
  <c r="J31"/>
  <c r="K31"/>
  <c r="L31"/>
  <c r="M31"/>
  <c r="N31"/>
  <c r="O31"/>
  <c r="B33"/>
  <c r="C33"/>
  <c r="G33"/>
  <c r="H33"/>
  <c r="I33"/>
  <c r="J33"/>
  <c r="K33"/>
  <c r="L33"/>
  <c r="M33"/>
  <c r="N33"/>
  <c r="O33"/>
  <c r="B35"/>
  <c r="C35"/>
  <c r="G35"/>
  <c r="H35"/>
  <c r="I35"/>
  <c r="J35"/>
  <c r="K35"/>
  <c r="L35"/>
  <c r="M35"/>
  <c r="N35"/>
  <c r="O35"/>
  <c r="B37"/>
  <c r="C37"/>
  <c r="G37"/>
  <c r="H37"/>
  <c r="I37"/>
  <c r="J37"/>
  <c r="K37"/>
  <c r="L37"/>
  <c r="M37"/>
  <c r="N37"/>
  <c r="O37"/>
  <c r="B39"/>
  <c r="C39"/>
  <c r="G39"/>
  <c r="H39"/>
  <c r="I39"/>
  <c r="J39"/>
  <c r="K39"/>
  <c r="L39"/>
  <c r="M39"/>
  <c r="N39"/>
  <c r="O39"/>
  <c r="B41"/>
  <c r="C41"/>
  <c r="G41"/>
  <c r="H41"/>
  <c r="I41"/>
  <c r="J41"/>
  <c r="K41"/>
  <c r="L41"/>
  <c r="M41"/>
  <c r="N41"/>
  <c r="O41"/>
  <c r="B43"/>
  <c r="C43"/>
  <c r="G43"/>
  <c r="H43"/>
  <c r="I43"/>
  <c r="J43"/>
  <c r="K43"/>
  <c r="L43"/>
  <c r="M43"/>
  <c r="N43"/>
  <c r="O43"/>
  <c r="B45"/>
  <c r="C45"/>
  <c r="G45"/>
  <c r="H45"/>
  <c r="I45"/>
  <c r="J45"/>
  <c r="K45"/>
  <c r="L45"/>
  <c r="M45"/>
  <c r="N45"/>
  <c r="O45"/>
  <c r="B47"/>
  <c r="C47"/>
  <c r="G47"/>
  <c r="H47"/>
  <c r="I47"/>
  <c r="J47"/>
  <c r="K47"/>
  <c r="L47"/>
  <c r="M47"/>
  <c r="N47"/>
  <c r="O47"/>
  <c r="B49"/>
  <c r="C49"/>
  <c r="G49"/>
  <c r="H49"/>
  <c r="I49"/>
  <c r="J49"/>
  <c r="K49"/>
  <c r="L49"/>
  <c r="M49"/>
  <c r="N49"/>
  <c r="O49"/>
  <c r="B51"/>
  <c r="C51"/>
  <c r="G51"/>
  <c r="H51"/>
  <c r="I51"/>
  <c r="J51"/>
  <c r="K51"/>
  <c r="L51"/>
  <c r="M51"/>
  <c r="N51"/>
  <c r="O51"/>
  <c r="C2" i="5"/>
  <c r="J2"/>
  <c r="C4"/>
  <c r="C6"/>
  <c r="G7"/>
  <c r="J7"/>
  <c r="M7"/>
  <c r="C9"/>
  <c r="G9"/>
  <c r="J9"/>
  <c r="M9"/>
  <c r="C11"/>
  <c r="G11"/>
  <c r="J11"/>
  <c r="M11"/>
  <c r="C13"/>
  <c r="C15"/>
  <c r="C21"/>
  <c r="B25"/>
  <c r="C25"/>
  <c r="G25"/>
  <c r="H25"/>
  <c r="I25"/>
  <c r="J25"/>
  <c r="K25"/>
  <c r="L25"/>
  <c r="M25"/>
  <c r="N25"/>
  <c r="O25"/>
  <c r="B27"/>
  <c r="C27"/>
  <c r="G27"/>
  <c r="H27"/>
  <c r="I27"/>
  <c r="J27"/>
  <c r="K27"/>
  <c r="L27"/>
  <c r="M27"/>
  <c r="N27"/>
  <c r="O27"/>
  <c r="B29"/>
  <c r="C29"/>
  <c r="G29"/>
  <c r="H29"/>
  <c r="I29"/>
  <c r="J29"/>
  <c r="K29"/>
  <c r="L29"/>
  <c r="M29"/>
  <c r="N29"/>
  <c r="O29"/>
  <c r="B31"/>
  <c r="C31"/>
  <c r="G31"/>
  <c r="H31"/>
  <c r="I31"/>
  <c r="J31"/>
  <c r="K31"/>
  <c r="L31"/>
  <c r="M31"/>
  <c r="N31"/>
  <c r="O31"/>
  <c r="B33"/>
  <c r="C33"/>
  <c r="G33"/>
  <c r="H33"/>
  <c r="I33"/>
  <c r="J33"/>
  <c r="K33"/>
  <c r="L33"/>
  <c r="M33"/>
  <c r="N33"/>
  <c r="O33"/>
  <c r="B35"/>
  <c r="C35"/>
  <c r="G35"/>
  <c r="H35"/>
  <c r="I35"/>
  <c r="J35"/>
  <c r="K35"/>
  <c r="L35"/>
  <c r="M35"/>
  <c r="N35"/>
  <c r="O35"/>
  <c r="B37"/>
  <c r="C37"/>
  <c r="G37"/>
  <c r="H37"/>
  <c r="I37"/>
  <c r="J37"/>
  <c r="K37"/>
  <c r="L37"/>
  <c r="M37"/>
  <c r="N37"/>
  <c r="O37"/>
  <c r="B39"/>
  <c r="C39"/>
  <c r="G39"/>
  <c r="H39"/>
  <c r="I39"/>
  <c r="J39"/>
  <c r="K39"/>
  <c r="L39"/>
  <c r="M39"/>
  <c r="N39"/>
  <c r="O39"/>
  <c r="B41"/>
  <c r="C41"/>
  <c r="G41"/>
  <c r="H41"/>
  <c r="I41"/>
  <c r="J41"/>
  <c r="K41"/>
  <c r="L41"/>
  <c r="M41"/>
  <c r="N41"/>
  <c r="O41"/>
  <c r="B43"/>
  <c r="C43"/>
  <c r="G43"/>
  <c r="H43"/>
  <c r="I43"/>
  <c r="J43"/>
  <c r="K43"/>
  <c r="L43"/>
  <c r="M43"/>
  <c r="N43"/>
  <c r="O43"/>
  <c r="B45"/>
  <c r="C45"/>
  <c r="G45"/>
  <c r="H45"/>
  <c r="I45"/>
  <c r="J45"/>
  <c r="K45"/>
  <c r="L45"/>
  <c r="M45"/>
  <c r="N45"/>
  <c r="O45"/>
  <c r="B47"/>
  <c r="C47"/>
  <c r="G47"/>
  <c r="H47"/>
  <c r="I47"/>
  <c r="J47"/>
  <c r="K47"/>
  <c r="L47"/>
  <c r="M47"/>
  <c r="N47"/>
  <c r="O47"/>
  <c r="B49"/>
  <c r="C49"/>
  <c r="G49"/>
  <c r="H49"/>
  <c r="I49"/>
  <c r="J49"/>
  <c r="K49"/>
  <c r="L49"/>
  <c r="M49"/>
  <c r="N49"/>
  <c r="O49"/>
  <c r="B51"/>
  <c r="C51"/>
  <c r="G51"/>
  <c r="H51"/>
  <c r="I51"/>
  <c r="J51"/>
  <c r="K51"/>
  <c r="L51"/>
  <c r="M51"/>
  <c r="N51"/>
  <c r="O51"/>
  <c r="K16" i="3"/>
  <c r="AN16"/>
  <c r="AZ16"/>
  <c r="H17"/>
  <c r="U17"/>
  <c r="Y17"/>
  <c r="AZ18"/>
  <c r="O20"/>
  <c r="AD20"/>
  <c r="AS20"/>
  <c r="O21"/>
  <c r="AD21"/>
  <c r="AS21"/>
  <c r="H22"/>
  <c r="T22"/>
  <c r="AB22"/>
  <c r="AG22"/>
  <c r="AY22"/>
  <c r="H23"/>
  <c r="Z23"/>
  <c r="AX23"/>
  <c r="BC23"/>
  <c r="H24"/>
  <c r="T24"/>
  <c r="AB24"/>
  <c r="AG24"/>
  <c r="AY24"/>
  <c r="H25"/>
  <c r="Z25"/>
  <c r="AX25"/>
  <c r="BC25"/>
  <c r="H26"/>
  <c r="T26"/>
  <c r="AB26"/>
  <c r="AG26"/>
  <c r="AY26"/>
  <c r="H27"/>
  <c r="Z27"/>
  <c r="AX27"/>
  <c r="BC27"/>
  <c r="H28"/>
  <c r="T28"/>
  <c r="AB28"/>
  <c r="AG28"/>
  <c r="AY28"/>
  <c r="H29"/>
  <c r="Z29"/>
  <c r="AX29"/>
  <c r="BC29"/>
  <c r="C34"/>
  <c r="F34"/>
  <c r="Q34"/>
  <c r="T34"/>
  <c r="AJ34"/>
  <c r="AZ34"/>
  <c r="C36"/>
  <c r="F36"/>
  <c r="Q36"/>
  <c r="T36"/>
  <c r="AJ36"/>
  <c r="AZ36"/>
  <c r="C38"/>
  <c r="F38"/>
  <c r="Q38"/>
  <c r="T38"/>
  <c r="AJ38"/>
  <c r="AZ38"/>
  <c r="C40"/>
  <c r="F40"/>
  <c r="Q40"/>
  <c r="T40"/>
  <c r="AJ40"/>
  <c r="AZ40"/>
  <c r="C42"/>
  <c r="F42"/>
  <c r="Q42"/>
  <c r="T42"/>
  <c r="AJ42"/>
  <c r="AZ42"/>
  <c r="C44"/>
  <c r="F44"/>
  <c r="Q44"/>
  <c r="T44"/>
  <c r="AJ44"/>
  <c r="AZ44"/>
  <c r="C46"/>
  <c r="F46"/>
  <c r="Q46"/>
  <c r="T46"/>
  <c r="AJ46"/>
  <c r="AZ46"/>
  <c r="C48"/>
  <c r="F48"/>
  <c r="Q48"/>
  <c r="T48"/>
  <c r="AJ48"/>
  <c r="AZ48"/>
  <c r="C50"/>
  <c r="F50"/>
  <c r="Q50"/>
  <c r="T50"/>
  <c r="AJ50"/>
  <c r="AZ50"/>
  <c r="C52"/>
  <c r="F52"/>
  <c r="Q52"/>
  <c r="T52"/>
  <c r="AJ52"/>
  <c r="AZ52"/>
  <c r="C54"/>
  <c r="F54"/>
  <c r="Q54"/>
  <c r="T54"/>
  <c r="AJ54"/>
  <c r="AZ54"/>
  <c r="C56"/>
  <c r="F56"/>
  <c r="Q56"/>
  <c r="T56"/>
  <c r="AJ56"/>
  <c r="AZ56"/>
  <c r="C2" i="2"/>
  <c r="J2"/>
  <c r="C4"/>
  <c r="C6"/>
  <c r="G7"/>
  <c r="J7"/>
  <c r="M7"/>
  <c r="C9"/>
  <c r="G9"/>
  <c r="J9"/>
  <c r="M9"/>
  <c r="C11"/>
  <c r="G11"/>
  <c r="J11"/>
  <c r="M11"/>
  <c r="C13"/>
  <c r="C15"/>
  <c r="C21"/>
  <c r="B25"/>
  <c r="C25"/>
  <c r="G25"/>
  <c r="H25"/>
  <c r="I25"/>
  <c r="J25"/>
  <c r="K25"/>
  <c r="L25"/>
  <c r="M25"/>
  <c r="N25"/>
  <c r="O25"/>
  <c r="B27"/>
  <c r="C27"/>
  <c r="G27"/>
  <c r="H27"/>
  <c r="I27"/>
  <c r="J27"/>
  <c r="K27"/>
  <c r="L27"/>
  <c r="M27"/>
  <c r="N27"/>
  <c r="O27"/>
  <c r="B29"/>
  <c r="C29"/>
  <c r="G29"/>
  <c r="H29"/>
  <c r="I29"/>
  <c r="J29"/>
  <c r="K29"/>
  <c r="L29"/>
  <c r="M29"/>
  <c r="N29"/>
  <c r="O29"/>
  <c r="B31"/>
  <c r="C31"/>
  <c r="G31"/>
  <c r="H31"/>
  <c r="I31"/>
  <c r="J31"/>
  <c r="K31"/>
  <c r="L31"/>
  <c r="M31"/>
  <c r="N31"/>
  <c r="O31"/>
  <c r="B33"/>
  <c r="C33"/>
  <c r="G33"/>
  <c r="H33"/>
  <c r="I33"/>
  <c r="J33"/>
  <c r="K33"/>
  <c r="L33"/>
  <c r="M33"/>
  <c r="N33"/>
  <c r="O33"/>
  <c r="B35"/>
  <c r="C35"/>
  <c r="G35"/>
  <c r="H35"/>
  <c r="I35"/>
  <c r="J35"/>
  <c r="K35"/>
  <c r="L35"/>
  <c r="M35"/>
  <c r="N35"/>
  <c r="O35"/>
  <c r="B37"/>
  <c r="C37"/>
  <c r="G37"/>
  <c r="H37"/>
  <c r="I37"/>
  <c r="J37"/>
  <c r="K37"/>
  <c r="L37"/>
  <c r="M37"/>
  <c r="N37"/>
  <c r="O37"/>
  <c r="B39"/>
  <c r="C39"/>
  <c r="G39"/>
  <c r="H39"/>
  <c r="I39"/>
  <c r="J39"/>
  <c r="K39"/>
  <c r="L39"/>
  <c r="M39"/>
  <c r="N39"/>
  <c r="O39"/>
  <c r="B41"/>
  <c r="C41"/>
  <c r="G41"/>
  <c r="H41"/>
  <c r="I41"/>
  <c r="J41"/>
  <c r="K41"/>
  <c r="L41"/>
  <c r="M41"/>
  <c r="N41"/>
  <c r="O41"/>
  <c r="B43"/>
  <c r="C43"/>
  <c r="G43"/>
  <c r="H43"/>
  <c r="I43"/>
  <c r="J43"/>
  <c r="K43"/>
  <c r="L43"/>
  <c r="M43"/>
  <c r="N43"/>
  <c r="O43"/>
  <c r="B45"/>
  <c r="C45"/>
  <c r="G45"/>
  <c r="H45"/>
  <c r="I45"/>
  <c r="J45"/>
  <c r="K45"/>
  <c r="L45"/>
  <c r="M45"/>
  <c r="N45"/>
  <c r="O45"/>
  <c r="B47"/>
  <c r="C47"/>
  <c r="G47"/>
  <c r="H47"/>
  <c r="I47"/>
  <c r="J47"/>
  <c r="K47"/>
  <c r="L47"/>
  <c r="M47"/>
  <c r="N47"/>
  <c r="O47"/>
  <c r="AW4" i="1"/>
  <c r="AX4"/>
  <c r="AY4"/>
  <c r="C17"/>
  <c r="C17" i="2" s="1"/>
  <c r="C19" i="1"/>
  <c r="C19" i="4" s="1"/>
  <c r="V55" i="1"/>
  <c r="E24" i="6" l="1"/>
  <c r="C19" i="2"/>
  <c r="C17" i="5"/>
  <c r="F24" i="6"/>
  <c r="C19" i="5"/>
  <c r="C24" i="6"/>
  <c r="C17" i="4"/>
  <c r="D24" i="6"/>
</calcChain>
</file>

<file path=xl/sharedStrings.xml><?xml version="1.0" encoding="utf-8"?>
<sst xmlns="http://schemas.openxmlformats.org/spreadsheetml/2006/main" count="432" uniqueCount="261">
  <si>
    <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</si>
  <si>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t>フリガナ</t>
  </si>
  <si>
    <t>ヤチヨダイ　バレーボールクラブ</t>
  </si>
  <si>
    <r>
      <t>性別</t>
    </r>
    <r>
      <rPr>
        <sz val="11"/>
        <color indexed="8"/>
        <rFont val="Calibri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</si>
  <si>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</si>
  <si>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</si>
  <si>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</si>
  <si>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</si>
  <si>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</si>
  <si>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</si>
  <si>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八千代台VBC</t>
  </si>
  <si>
    <t>八千代市</t>
  </si>
  <si>
    <t>女子</t>
  </si>
  <si>
    <t>北西支部</t>
  </si>
  <si>
    <t>北東支部</t>
  </si>
  <si>
    <t>南房総支部</t>
  </si>
  <si>
    <r>
      <t>J</t>
    </r>
    <r>
      <rPr>
        <sz val="11"/>
        <color indexed="8"/>
        <rFont val="Calibri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</si>
  <si>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</si>
  <si>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</si>
  <si>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t>女子</t>
    </r>
    <r>
      <rPr>
        <sz val="11"/>
        <color indexed="8"/>
        <rFont val="Calibri"/>
      </rPr>
      <t>B</t>
    </r>
  </si>
  <si>
    <t>MRSチームID(混合用)</t>
  </si>
  <si>
    <t>京成</t>
  </si>
  <si>
    <t>八千代台</t>
  </si>
  <si>
    <t>男女混合</t>
  </si>
  <si>
    <t>支部なし</t>
  </si>
  <si>
    <t>監督</t>
  </si>
  <si>
    <t>ミョウジ
苗字</t>
  </si>
  <si>
    <t>ナマエ
名前</t>
  </si>
  <si>
    <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</rPr>
      <t>ID</t>
    </r>
  </si>
  <si>
    <r>
      <t>日小連講習受講</t>
    </r>
    <r>
      <rPr>
        <sz val="9"/>
        <color indexed="8"/>
        <rFont val="Calibri"/>
      </rPr>
      <t>No.</t>
    </r>
  </si>
  <si>
    <r>
      <t>日体協資格</t>
    </r>
    <r>
      <rPr>
        <sz val="9"/>
        <color indexed="8"/>
        <rFont val="Calibri"/>
      </rPr>
      <t>No.</t>
    </r>
  </si>
  <si>
    <t>自宅住所</t>
  </si>
  <si>
    <t>電話番号</t>
  </si>
  <si>
    <t>年齢</t>
  </si>
  <si>
    <t>エンドウ</t>
  </si>
  <si>
    <t>マサノリ</t>
  </si>
  <si>
    <t>〒</t>
  </si>
  <si>
    <t>276</t>
  </si>
  <si>
    <t>―</t>
  </si>
  <si>
    <t>0042</t>
  </si>
  <si>
    <t>（</t>
  </si>
  <si>
    <t>047</t>
  </si>
  <si>
    <t>）</t>
  </si>
  <si>
    <t>遠藤</t>
  </si>
  <si>
    <t>将憲</t>
  </si>
  <si>
    <t>千葉県八千代市ゆりのき台3-4-720</t>
  </si>
  <si>
    <t>482</t>
  </si>
  <si>
    <t>9189</t>
  </si>
  <si>
    <t>コーチ</t>
  </si>
  <si>
    <t>マヤマ</t>
  </si>
  <si>
    <t>ダイゴ</t>
  </si>
  <si>
    <t>0043</t>
  </si>
  <si>
    <t>真山</t>
  </si>
  <si>
    <t>大吾</t>
  </si>
  <si>
    <t>千葉県八千代市萱田2217-33</t>
  </si>
  <si>
    <t>487</t>
  </si>
  <si>
    <t>2141</t>
  </si>
  <si>
    <t>マネージャー</t>
  </si>
  <si>
    <t>トヨダ</t>
  </si>
  <si>
    <t>ケイコ</t>
  </si>
  <si>
    <t>0031</t>
  </si>
  <si>
    <t>豊田</t>
  </si>
  <si>
    <t>啓子</t>
  </si>
  <si>
    <t>千葉県八千代市八千代台北12-15-5</t>
  </si>
  <si>
    <t>485</t>
  </si>
  <si>
    <t>9998</t>
  </si>
  <si>
    <t>帯同員</t>
  </si>
  <si>
    <r>
      <t xml:space="preserve">申込責任者
</t>
    </r>
    <r>
      <rPr>
        <sz val="11"/>
        <color indexed="8"/>
        <rFont val="Calibri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</rPr>
      <t>)</t>
    </r>
  </si>
  <si>
    <t>アイダ</t>
  </si>
  <si>
    <t>サトミ</t>
  </si>
  <si>
    <t>会田</t>
  </si>
  <si>
    <t>智美</t>
  </si>
  <si>
    <t>千葉県八千代市八千代台北9-12-6</t>
  </si>
  <si>
    <t>486</t>
  </si>
  <si>
    <t>6775</t>
  </si>
  <si>
    <t>住所</t>
  </si>
  <si>
    <t>携帯電話番号</t>
  </si>
  <si>
    <t>選手No</t>
  </si>
  <si>
    <t>背番号</t>
  </si>
  <si>
    <t>ミョウジ</t>
  </si>
  <si>
    <t>ナマエ</t>
  </si>
  <si>
    <t>学年</t>
  </si>
  <si>
    <t>学校名</t>
  </si>
  <si>
    <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</rPr>
      <t>ID</t>
    </r>
  </si>
  <si>
    <t>身長(cm)</t>
  </si>
  <si>
    <t>苗字</t>
  </si>
  <si>
    <t>名前</t>
  </si>
  <si>
    <t>購入部数</t>
  </si>
  <si>
    <t>①</t>
  </si>
  <si>
    <t>タナカ</t>
  </si>
  <si>
    <t>ユウセイ</t>
  </si>
  <si>
    <t>八千代台西小</t>
  </si>
  <si>
    <t>田中</t>
  </si>
  <si>
    <t>夕聖</t>
  </si>
  <si>
    <t>ワタナベ</t>
  </si>
  <si>
    <t>ノア</t>
  </si>
  <si>
    <t>長作小</t>
  </si>
  <si>
    <t>渡辺</t>
  </si>
  <si>
    <t>伸空</t>
  </si>
  <si>
    <t>ナカジマ</t>
  </si>
  <si>
    <t>ジュンノスケ</t>
  </si>
  <si>
    <t>大和田小</t>
  </si>
  <si>
    <t>中島</t>
  </si>
  <si>
    <t>潤之奨</t>
  </si>
  <si>
    <t>タカハシ</t>
  </si>
  <si>
    <t>ソウ</t>
  </si>
  <si>
    <t>高橋</t>
  </si>
  <si>
    <t>蒼</t>
  </si>
  <si>
    <t>キャプテン</t>
  </si>
  <si>
    <t>カンタ</t>
  </si>
  <si>
    <t>寛大</t>
  </si>
  <si>
    <t>イマナリ</t>
  </si>
  <si>
    <t>ルイ</t>
  </si>
  <si>
    <t>南高津小</t>
  </si>
  <si>
    <t>今成</t>
  </si>
  <si>
    <t>月翔</t>
  </si>
  <si>
    <t>ヒラノ</t>
  </si>
  <si>
    <t>スバル</t>
  </si>
  <si>
    <t>萱田小</t>
  </si>
  <si>
    <t>平野</t>
  </si>
  <si>
    <t>昴</t>
  </si>
  <si>
    <t>スズキ</t>
  </si>
  <si>
    <t>ケイタ</t>
  </si>
  <si>
    <t>鈴木</t>
  </si>
  <si>
    <t>啓大</t>
  </si>
  <si>
    <t>フジイ</t>
  </si>
  <si>
    <t>ユウタロウ</t>
  </si>
  <si>
    <t>藤井</t>
  </si>
  <si>
    <t>勇太郎</t>
  </si>
  <si>
    <t>イシカワ</t>
  </si>
  <si>
    <t>ハヤト</t>
  </si>
  <si>
    <t>石川</t>
  </si>
  <si>
    <t>隼</t>
  </si>
  <si>
    <t>タイセイ</t>
  </si>
  <si>
    <t>大聖</t>
  </si>
  <si>
    <t>ソウマ</t>
  </si>
  <si>
    <t>奏馬</t>
  </si>
  <si>
    <r>
      <t>チーム紹介コメント</t>
    </r>
    <r>
      <rPr>
        <sz val="11"/>
        <color indexed="8"/>
        <rFont val="Calibri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</rPr>
      <t>)</t>
    </r>
  </si>
  <si>
    <t>コメント文字数</t>
  </si>
  <si>
    <t>６年生にとっては最初で最後のファミマ杯県大会。キャプテン田中を中心に６年真山・今成・中島・高橋の５人がチームをどこまで引き上げるか！？目の前の一戦に全力を尽くす！元気・やる気・本気で勝利をつかめ！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</si>
  <si>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</si>
  <si>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</si>
  <si>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</si>
  <si>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</si>
  <si>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監督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</si>
  <si>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</si>
  <si>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</rPr>
      <t>No.</t>
    </r>
  </si>
  <si>
    <r>
      <rPr>
        <sz val="11"/>
        <color indexed="8"/>
        <rFont val="ＭＳ Ｐゴシック"/>
        <charset val="128"/>
      </rPr>
      <t>コーチ</t>
    </r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</si>
  <si>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</si>
  <si>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</si>
  <si>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</si>
  <si>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</si>
  <si>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</si>
  <si>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</si>
  <si>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</si>
  <si>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r>
      <rPr>
        <sz val="11"/>
        <color indexed="8"/>
        <rFont val="ＭＳ Ｐゴシック"/>
        <charset val="128"/>
      </rPr>
      <t>背番号</t>
    </r>
  </si>
  <si>
    <r>
      <rPr>
        <sz val="11"/>
        <color indexed="8"/>
        <rFont val="ＭＳ Ｐゴシック"/>
        <charset val="128"/>
      </rPr>
      <t>選手名</t>
    </r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</si>
  <si>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</si>
  <si>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</si>
  <si>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</si>
  <si>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</si>
  <si>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</si>
  <si>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</si>
  <si>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</si>
  <si>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</si>
  <si>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</si>
  <si>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</si>
  <si>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</si>
  <si>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</si>
  <si>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</si>
  <si>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</si>
  <si>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チームＩＤ</t>
  </si>
  <si>
    <t>チーム
所在地</t>
  </si>
  <si>
    <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</si>
  <si>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</si>
  <si>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</si>
  <si>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</si>
  <si>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</si>
  <si>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</si>
  <si>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</si>
  <si>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</si>
  <si>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</si>
  <si>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</si>
  <si>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</si>
  <si>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</si>
  <si>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</si>
  <si>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</si>
  <si>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氏　　　名（ふりがな必須）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</si>
  <si>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</si>
  <si>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</si>
  <si>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</si>
  <si>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</si>
  <si>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</si>
  <si>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</si>
  <si>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</si>
  <si>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</si>
  <si>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</si>
  <si>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</si>
  <si>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</si>
  <si>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</si>
  <si>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</si>
  <si>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</si>
  <si>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</si>
  <si>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</si>
  <si>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</si>
  <si>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</si>
  <si>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</si>
  <si>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</si>
  <si>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</si>
  <si>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</si>
  <si>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</si>
  <si>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</si>
  <si>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</si>
  <si>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</si>
  <si>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</si>
  <si>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</si>
  <si>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</si>
  <si>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</si>
  <si>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</si>
  <si>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</si>
  <si>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</si>
  <si>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</si>
  <si>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</si>
  <si>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</si>
  <si>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</si>
  <si>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</si>
  <si>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</si>
  <si>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</si>
  <si>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</si>
  <si>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</si>
  <si>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</si>
  <si>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</si>
  <si>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</si>
  <si>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</si>
  <si>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</si>
  <si>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</si>
  <si>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</si>
  <si>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</si>
  <si>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</si>
  <si>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</si>
  <si>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</si>
  <si>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</si>
  <si>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</si>
  <si>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</si>
  <si>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電話1</t>
  </si>
  <si>
    <t>電話2</t>
  </si>
  <si>
    <t>電話3</t>
  </si>
  <si>
    <t>コーチ1</t>
  </si>
  <si>
    <t>コーチ2</t>
  </si>
  <si>
    <t>トレーナー</t>
  </si>
  <si>
    <t>部長</t>
  </si>
  <si>
    <t>連絡・申込責任者</t>
  </si>
  <si>
    <t>キャプテン選手No</t>
  </si>
  <si>
    <t>選手No.</t>
  </si>
  <si>
    <t>選手姓</t>
  </si>
  <si>
    <t>選手名</t>
  </si>
  <si>
    <t>選手姓よみ</t>
  </si>
  <si>
    <t>選手名よみ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</si>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</sst>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2">
    <numFmt numFmtId="180" formatCode="#,##0_);[Red]\(#,##0\)"/>
    <numFmt numFmtId="181" formatCode="0_ &quot;冊&quot;"/>
  </numFmts>
  <fonts count="38">
    <font>
      <sz val="11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indexed="8"/>
      <name val="Calibri"/>
    </font>
    <font>
      <sz val="9"/>
      <color indexed="8"/>
      <name val="ＭＳ Ｐゴシック"/>
      <charset val="128"/>
    </font>
    <font>
      <sz val="9"/>
      <color indexed="8"/>
      <name val="Calibri"/>
    </font>
    <font>
      <sz val="20"/>
      <color indexed="8"/>
      <name val="ＭＳ Ｐゴシック"/>
      <charset val="128"/>
    </font>
    <font>
      <sz val="20"/>
      <color indexed="8"/>
      <name val="Calibri"/>
    </font>
    <font>
      <sz val="8"/>
      <color indexed="8"/>
      <name val="ＭＳ Ｐゴシック"/>
      <charset val="128"/>
    </font>
    <font>
      <sz val="8"/>
      <color indexed="8"/>
      <name val="Calibri"/>
    </font>
    <font>
      <sz val="6"/>
      <color indexed="8"/>
      <name val="ＪＳＰ明朝"/>
      <charset val="128"/>
    </font>
    <font>
      <sz val="22"/>
      <color indexed="8"/>
      <name val="ＭＳ Ｐゴシック"/>
      <charset val="128"/>
    </font>
    <font>
      <sz val="22"/>
      <color indexed="8"/>
      <name val="Calibri"/>
    </font>
    <font>
      <sz val="11"/>
      <name val="ＭＳ Ｐゴシック"/>
      <charset val="128"/>
    </font>
    <font>
      <sz val="16"/>
      <color indexed="8"/>
      <name val="Calibri"/>
    </font>
    <font>
      <sz val="11"/>
      <color indexed="8"/>
      <name val="ＪＳＰ明朝"/>
      <charset val="128"/>
    </font>
    <font>
      <sz val="24"/>
      <color indexed="8"/>
      <name val="ＪＳ明朝"/>
      <charset val="128"/>
    </font>
    <font>
      <sz val="8"/>
      <color indexed="8"/>
      <name val="ＪＳＰ明朝"/>
      <charset val="128"/>
    </font>
    <font>
      <sz val="12"/>
      <color indexed="8"/>
      <name val="ＪＳＰ明朝"/>
      <charset val="128"/>
    </font>
    <font>
      <sz val="10"/>
      <color indexed="8"/>
      <name val="ＪＳ明朝"/>
      <charset val="128"/>
    </font>
    <font>
      <sz val="11"/>
      <color indexed="8"/>
      <name val="ＪＳ明朝"/>
      <charset val="128"/>
    </font>
    <font>
      <sz val="16"/>
      <color indexed="8"/>
      <name val="ＪＳＰ明朝"/>
      <charset val="128"/>
    </font>
    <font>
      <sz val="24"/>
      <color indexed="8"/>
      <name val="ＭＳ Ｐゴシック"/>
      <charset val="128"/>
    </font>
    <font>
      <sz val="24"/>
      <color indexed="8"/>
      <name val="Calibri"/>
    </font>
    <font>
      <sz val="12"/>
      <color indexed="8"/>
      <name val="Calibri"/>
    </font>
    <font>
      <sz val="16"/>
      <color indexed="8"/>
      <name val="ＭＳ Ｐゴシック"/>
      <charset val="128"/>
    </font>
    <font>
      <sz val="14"/>
      <color indexed="8"/>
      <name val="Century"/>
    </font>
    <font>
      <sz val="12"/>
      <color indexed="8"/>
      <name val="Century"/>
    </font>
    <font>
      <sz val="10"/>
      <color indexed="8"/>
      <name val="ＪＳＰ明朝"/>
      <charset val="128"/>
    </font>
    <font>
      <sz val="11"/>
      <color indexed="8"/>
      <name val="Century"/>
    </font>
    <font>
      <sz val="10"/>
      <color indexed="8"/>
      <name val="Century"/>
    </font>
    <font>
      <sz val="20"/>
      <color indexed="8"/>
      <name val="ＪＳＰ明朝"/>
      <charset val="128"/>
    </font>
    <font>
      <sz val="9"/>
      <color indexed="8"/>
      <name val="ＪＳＰ明朝"/>
      <charset val="128"/>
    </font>
    <font>
      <sz val="22"/>
      <color indexed="8"/>
      <name val="ＪＳＰ明朝"/>
      <charset val="128"/>
    </font>
    <font>
      <sz val="16"/>
      <color indexed="8"/>
      <name val="ＭＳ ゴシック"/>
      <charset val="128"/>
    </font>
    <font>
      <sz val="11"/>
      <color indexed="8"/>
      <name val="ＭＳ ゴシック"/>
      <charset val="128"/>
    </font>
    <font>
      <sz val="11"/>
      <color indexed="8"/>
      <name val="ＭＳ Ｐゴシック"/>
      <charset val="128"/>
    </font>
    <font>
      <sz val="6"/>
      <name val="ＭＳ Ｐゴシック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424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4" fillId="0" borderId="1" xfId="0" applyNumberFormat="1" applyFont="1" applyFill="1" applyBorder="1" applyAlignment="1" applyProtection="1">
      <alignment vertical="center"/>
    </xf>
    <xf numFmtId="0" fontId="14" fillId="0" borderId="2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 applyBorder="1" applyAlignment="1" applyProtection="1">
      <alignment vertical="center"/>
    </xf>
    <xf numFmtId="0" fontId="17" fillId="0" borderId="3" xfId="0" applyNumberFormat="1" applyFont="1" applyFill="1" applyBorder="1" applyAlignment="1" applyProtection="1">
      <alignment vertical="center"/>
    </xf>
    <xf numFmtId="0" fontId="17" fillId="0" borderId="4" xfId="0" applyNumberFormat="1" applyFont="1" applyFill="1" applyBorder="1" applyAlignment="1" applyProtection="1">
      <alignment vertical="center"/>
    </xf>
    <xf numFmtId="0" fontId="15" fillId="0" borderId="1" xfId="0" applyNumberFormat="1" applyFont="1" applyFill="1" applyBorder="1" applyAlignment="1" applyProtection="1">
      <alignment vertical="center"/>
    </xf>
    <xf numFmtId="180" fontId="17" fillId="0" borderId="1" xfId="0" applyNumberFormat="1" applyFont="1" applyFill="1" applyBorder="1" applyAlignment="1" applyProtection="1">
      <alignment vertical="center"/>
    </xf>
    <xf numFmtId="0" fontId="17" fillId="0" borderId="4" xfId="0" applyNumberFormat="1" applyFont="1" applyFill="1" applyBorder="1" applyAlignment="1" applyProtection="1">
      <alignment horizontal="left" vertical="center"/>
    </xf>
    <xf numFmtId="0" fontId="17" fillId="0" borderId="5" xfId="0" applyNumberFormat="1" applyFont="1" applyFill="1" applyBorder="1" applyAlignment="1" applyProtection="1">
      <alignment horizontal="left" vertical="center"/>
    </xf>
    <xf numFmtId="0" fontId="17" fillId="0" borderId="6" xfId="0" applyNumberFormat="1" applyFont="1" applyFill="1" applyBorder="1" applyAlignment="1" applyProtection="1">
      <alignment horizontal="left" vertical="center"/>
    </xf>
    <xf numFmtId="0" fontId="18" fillId="0" borderId="0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center" shrinkToFit="1"/>
    </xf>
    <xf numFmtId="0" fontId="13" fillId="3" borderId="7" xfId="1" applyNumberFormat="1" applyFont="1" applyFill="1" applyBorder="1" applyAlignment="1" applyProtection="1">
      <alignment vertical="center" shrinkToFit="1"/>
    </xf>
    <xf numFmtId="0" fontId="13" fillId="3" borderId="8" xfId="1" applyNumberFormat="1" applyFont="1" applyFill="1" applyBorder="1" applyAlignment="1" applyProtection="1">
      <alignment vertical="center" shrinkToFit="1"/>
    </xf>
    <xf numFmtId="0" fontId="13" fillId="3" borderId="9" xfId="1" applyNumberFormat="1" applyFont="1" applyFill="1" applyBorder="1" applyAlignment="1" applyProtection="1">
      <alignment vertical="center" shrinkToFit="1"/>
    </xf>
    <xf numFmtId="2" fontId="13" fillId="0" borderId="0" xfId="1" applyNumberFormat="1" applyFont="1" applyFill="1" applyBorder="1" applyAlignment="1" applyProtection="1">
      <alignment vertical="center" shrinkToFit="1"/>
    </xf>
    <xf numFmtId="2" fontId="13" fillId="0" borderId="10" xfId="1" applyNumberFormat="1" applyFont="1" applyFill="1" applyBorder="1" applyAlignment="1" applyProtection="1">
      <alignment vertical="center" shrinkToFit="1"/>
    </xf>
    <xf numFmtId="0" fontId="13" fillId="0" borderId="11" xfId="1" applyNumberFormat="1" applyFont="1" applyFill="1" applyBorder="1" applyAlignment="1" applyProtection="1">
      <alignment vertical="center" shrinkToFit="1"/>
    </xf>
    <xf numFmtId="14" fontId="13" fillId="0" borderId="12" xfId="1" applyNumberFormat="1" applyFont="1" applyFill="1" applyBorder="1" applyAlignment="1" applyProtection="1">
      <alignment vertical="center" shrinkToFit="1"/>
    </xf>
    <xf numFmtId="14" fontId="13" fillId="0" borderId="0" xfId="1" applyNumberFormat="1" applyFont="1" applyFill="1" applyBorder="1" applyAlignment="1" applyProtection="1">
      <alignment vertical="center" shrinkToFit="1"/>
    </xf>
    <xf numFmtId="0" fontId="13" fillId="0" borderId="13" xfId="1" applyNumberFormat="1" applyFont="1" applyFill="1" applyBorder="1" applyAlignment="1" applyProtection="1">
      <alignment vertical="center" shrinkToFit="1"/>
    </xf>
    <xf numFmtId="0" fontId="13" fillId="0" borderId="14" xfId="1" applyNumberFormat="1" applyFont="1" applyFill="1" applyBorder="1" applyAlignment="1" applyProtection="1">
      <alignment vertical="center" shrinkToFit="1"/>
    </xf>
    <xf numFmtId="0" fontId="13" fillId="0" borderId="15" xfId="1" applyNumberFormat="1" applyFont="1" applyFill="1" applyBorder="1" applyAlignment="1" applyProtection="1">
      <alignment vertical="center" shrinkToFit="1"/>
    </xf>
    <xf numFmtId="0" fontId="13" fillId="0" borderId="10" xfId="1" applyNumberFormat="1" applyFont="1" applyFill="1" applyBorder="1" applyAlignment="1" applyProtection="1">
      <alignment vertical="center" shrinkToFit="1"/>
    </xf>
    <xf numFmtId="0" fontId="13" fillId="0" borderId="12" xfId="1" applyNumberFormat="1" applyFont="1" applyFill="1" applyBorder="1" applyAlignment="1" applyProtection="1">
      <alignment vertical="center" shrinkToFit="1"/>
    </xf>
    <xf numFmtId="0" fontId="13" fillId="0" borderId="16" xfId="1" applyNumberFormat="1" applyFont="1" applyFill="1" applyBorder="1" applyAlignment="1" applyProtection="1">
      <alignment vertical="center" shrinkToFit="1"/>
    </xf>
    <xf numFmtId="0" fontId="13" fillId="0" borderId="17" xfId="1" applyNumberFormat="1" applyFont="1" applyFill="1" applyBorder="1" applyAlignment="1" applyProtection="1">
      <alignment vertical="center" shrinkToFit="1"/>
    </xf>
    <xf numFmtId="0" fontId="13" fillId="0" borderId="18" xfId="1" applyNumberFormat="1" applyFont="1" applyFill="1" applyBorder="1" applyAlignment="1" applyProtection="1">
      <alignment vertical="center" shrinkToFit="1"/>
    </xf>
    <xf numFmtId="0" fontId="13" fillId="3" borderId="19" xfId="1" applyNumberFormat="1" applyFont="1" applyFill="1" applyBorder="1" applyAlignment="1" applyProtection="1">
      <alignment vertical="center" shrinkToFit="1"/>
    </xf>
    <xf numFmtId="0" fontId="13" fillId="3" borderId="20" xfId="1" applyNumberFormat="1" applyFont="1" applyFill="1" applyBorder="1" applyAlignment="1" applyProtection="1">
      <alignment vertical="center" shrinkToFit="1"/>
    </xf>
    <xf numFmtId="0" fontId="3" fillId="4" borderId="9" xfId="0" applyNumberFormat="1" applyFont="1" applyFill="1" applyBorder="1" applyAlignment="1" applyProtection="1">
      <alignment vertical="center"/>
    </xf>
    <xf numFmtId="0" fontId="3" fillId="4" borderId="15" xfId="0" applyNumberFormat="1" applyFont="1" applyFill="1" applyBorder="1" applyAlignment="1" applyProtection="1">
      <alignment vertical="center"/>
    </xf>
    <xf numFmtId="0" fontId="0" fillId="3" borderId="21" xfId="0" applyNumberFormat="1" applyFont="1" applyFill="1" applyBorder="1" applyAlignment="1" applyProtection="1">
      <alignment vertical="center"/>
    </xf>
    <xf numFmtId="0" fontId="3" fillId="4" borderId="5" xfId="0" applyNumberFormat="1" applyFont="1" applyFill="1" applyBorder="1" applyAlignment="1" applyProtection="1">
      <alignment vertical="center"/>
    </xf>
    <xf numFmtId="0" fontId="3" fillId="4" borderId="22" xfId="0" applyNumberFormat="1" applyFont="1" applyFill="1" applyBorder="1" applyAlignment="1" applyProtection="1">
      <alignment vertical="center"/>
    </xf>
    <xf numFmtId="0" fontId="3" fillId="4" borderId="23" xfId="0" applyNumberFormat="1" applyFont="1" applyFill="1" applyBorder="1" applyAlignment="1" applyProtection="1">
      <alignment vertical="center"/>
    </xf>
    <xf numFmtId="0" fontId="17" fillId="0" borderId="24" xfId="0" applyNumberFormat="1" applyFont="1" applyFill="1" applyBorder="1" applyAlignment="1" applyProtection="1">
      <alignment horizontal="left" vertical="center"/>
    </xf>
    <xf numFmtId="0" fontId="13" fillId="3" borderId="25" xfId="1" applyNumberFormat="1" applyFont="1" applyFill="1" applyBorder="1" applyAlignment="1" applyProtection="1">
      <alignment vertical="center" shrinkToFit="1"/>
    </xf>
    <xf numFmtId="0" fontId="13" fillId="5" borderId="14" xfId="1" applyNumberFormat="1" applyFont="1" applyFill="1" applyBorder="1" applyAlignment="1" applyProtection="1">
      <alignment vertical="center" shrinkToFit="1"/>
    </xf>
    <xf numFmtId="0" fontId="13" fillId="5" borderId="13" xfId="1" applyNumberFormat="1" applyFont="1" applyFill="1" applyBorder="1" applyAlignment="1" applyProtection="1">
      <alignment vertical="center" shrinkToFi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7" fillId="4" borderId="4" xfId="0" applyNumberFormat="1" applyFont="1" applyFill="1" applyBorder="1" applyAlignment="1" applyProtection="1">
      <alignment vertical="center"/>
    </xf>
    <xf numFmtId="0" fontId="15" fillId="4" borderId="1" xfId="0" applyNumberFormat="1" applyFont="1" applyFill="1" applyBorder="1" applyAlignment="1" applyProtection="1">
      <alignment vertical="center"/>
    </xf>
    <xf numFmtId="180" fontId="17" fillId="4" borderId="1" xfId="0" applyNumberFormat="1" applyFont="1" applyFill="1" applyBorder="1" applyAlignment="1" applyProtection="1">
      <alignment vertical="center"/>
    </xf>
    <xf numFmtId="0" fontId="14" fillId="0" borderId="1" xfId="0" applyNumberFormat="1" applyFont="1" applyFill="1" applyBorder="1" applyAlignment="1" applyProtection="1">
      <alignment vertical="center"/>
      <protection locked="0"/>
    </xf>
    <xf numFmtId="0" fontId="14" fillId="0" borderId="2" xfId="0" applyNumberFormat="1" applyFont="1" applyFill="1" applyBorder="1" applyAlignment="1" applyProtection="1">
      <alignment vertical="center"/>
      <protection locked="0"/>
    </xf>
    <xf numFmtId="0" fontId="14" fillId="0" borderId="24" xfId="0" applyNumberFormat="1" applyFont="1" applyFill="1" applyBorder="1" applyAlignment="1" applyProtection="1">
      <alignment vertical="center"/>
      <protection locked="0"/>
    </xf>
    <xf numFmtId="0" fontId="14" fillId="0" borderId="34" xfId="0" applyNumberFormat="1" applyFont="1" applyFill="1" applyBorder="1" applyAlignment="1" applyProtection="1">
      <alignment vertical="center"/>
      <protection locked="0"/>
    </xf>
    <xf numFmtId="0" fontId="17" fillId="0" borderId="2" xfId="0" applyNumberFormat="1" applyFont="1" applyFill="1" applyBorder="1" applyAlignment="1" applyProtection="1">
      <alignment horizontal="left" vertical="center"/>
    </xf>
    <xf numFmtId="0" fontId="17" fillId="4" borderId="4" xfId="0" applyNumberFormat="1" applyFont="1" applyFill="1" applyBorder="1" applyAlignment="1" applyProtection="1">
      <alignment horizontal="left" vertical="center"/>
    </xf>
    <xf numFmtId="0" fontId="17" fillId="4" borderId="2" xfId="0" applyNumberFormat="1" applyFont="1" applyFill="1" applyBorder="1" applyAlignment="1" applyProtection="1">
      <alignment horizontal="left" vertical="center"/>
    </xf>
    <xf numFmtId="0" fontId="17" fillId="4" borderId="6" xfId="0" applyNumberFormat="1" applyFont="1" applyFill="1" applyBorder="1" applyAlignment="1" applyProtection="1">
      <alignment horizontal="left" vertical="center"/>
    </xf>
    <xf numFmtId="0" fontId="0" fillId="4" borderId="4" xfId="0" applyNumberFormat="1" applyFont="1" applyFill="1" applyBorder="1" applyAlignment="1" applyProtection="1">
      <alignment vertical="center"/>
    </xf>
    <xf numFmtId="0" fontId="0" fillId="4" borderId="1" xfId="0" applyNumberFormat="1" applyFont="1" applyFill="1" applyBorder="1" applyAlignment="1" applyProtection="1">
      <alignment vertical="center"/>
    </xf>
    <xf numFmtId="0" fontId="0" fillId="4" borderId="17" xfId="0" applyNumberFormat="1" applyFont="1" applyFill="1" applyBorder="1" applyAlignment="1" applyProtection="1">
      <alignment vertical="center"/>
    </xf>
    <xf numFmtId="0" fontId="0" fillId="4" borderId="0" xfId="0" applyNumberFormat="1" applyFont="1" applyFill="1" applyBorder="1" applyAlignment="1" applyProtection="1">
      <alignment vertical="center"/>
    </xf>
    <xf numFmtId="0" fontId="0" fillId="4" borderId="35" xfId="0" applyNumberFormat="1" applyFont="1" applyFill="1" applyBorder="1" applyAlignment="1" applyProtection="1">
      <alignment vertical="center"/>
    </xf>
    <xf numFmtId="0" fontId="0" fillId="4" borderId="24" xfId="0" applyNumberFormat="1" applyFont="1" applyFill="1" applyBorder="1" applyAlignment="1" applyProtection="1">
      <alignment vertical="center"/>
    </xf>
    <xf numFmtId="0" fontId="22" fillId="0" borderId="0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left" vertical="center"/>
    </xf>
    <xf numFmtId="0" fontId="3" fillId="3" borderId="83" xfId="0" applyNumberFormat="1" applyFont="1" applyFill="1" applyBorder="1" applyAlignment="1" applyProtection="1">
      <alignment horizontal="center" vertical="center" wrapText="1"/>
    </xf>
    <xf numFmtId="0" fontId="3" fillId="3" borderId="49" xfId="0" applyNumberFormat="1" applyFont="1" applyFill="1" applyBorder="1" applyAlignment="1" applyProtection="1">
      <alignment horizontal="center" vertical="center" wrapText="1"/>
    </xf>
    <xf numFmtId="0" fontId="34" fillId="0" borderId="82" xfId="0" applyNumberFormat="1" applyFont="1" applyFill="1" applyBorder="1" applyAlignment="1" applyProtection="1">
      <alignment horizontal="center" vertical="center"/>
      <protection locked="0"/>
    </xf>
    <xf numFmtId="0" fontId="14" fillId="0" borderId="50" xfId="0" applyNumberFormat="1" applyFont="1" applyFill="1" applyBorder="1" applyAlignment="1" applyProtection="1">
      <alignment horizontal="center" vertical="center"/>
      <protection locked="0"/>
    </xf>
    <xf numFmtId="0" fontId="14" fillId="0" borderId="49" xfId="0" applyNumberFormat="1" applyFont="1" applyFill="1" applyBorder="1" applyAlignment="1" applyProtection="1">
      <alignment horizontal="center" vertical="center"/>
      <protection locked="0"/>
    </xf>
    <xf numFmtId="0" fontId="0" fillId="3" borderId="47" xfId="0" applyNumberFormat="1" applyFont="1" applyFill="1" applyBorder="1" applyAlignment="1" applyProtection="1">
      <alignment horizontal="center" vertical="center"/>
    </xf>
    <xf numFmtId="0" fontId="3" fillId="3" borderId="45" xfId="0" applyNumberFormat="1" applyFont="1" applyFill="1" applyBorder="1" applyAlignment="1" applyProtection="1">
      <alignment horizontal="center" vertical="center"/>
    </xf>
    <xf numFmtId="0" fontId="3" fillId="3" borderId="81" xfId="0" applyNumberFormat="1" applyFont="1" applyFill="1" applyBorder="1" applyAlignment="1" applyProtection="1">
      <alignment horizontal="center" vertical="center"/>
    </xf>
    <xf numFmtId="0" fontId="0" fillId="3" borderId="45" xfId="0" applyNumberFormat="1" applyFont="1" applyFill="1" applyBorder="1" applyAlignment="1" applyProtection="1">
      <alignment horizontal="center" vertical="center"/>
    </xf>
    <xf numFmtId="0" fontId="0" fillId="3" borderId="8" xfId="0" applyNumberFormat="1" applyFont="1" applyFill="1" applyBorder="1" applyAlignment="1" applyProtection="1">
      <alignment horizontal="center" vertical="center"/>
    </xf>
    <xf numFmtId="0" fontId="0" fillId="3" borderId="36" xfId="0" applyNumberFormat="1" applyFont="1" applyFill="1" applyBorder="1" applyAlignment="1" applyProtection="1">
      <alignment horizontal="center" vertical="center"/>
    </xf>
    <xf numFmtId="0" fontId="3" fillId="3" borderId="31" xfId="0" applyNumberFormat="1" applyFont="1" applyFill="1" applyBorder="1" applyAlignment="1" applyProtection="1">
      <alignment horizontal="center" vertical="center"/>
    </xf>
    <xf numFmtId="0" fontId="25" fillId="0" borderId="30" xfId="0" applyNumberFormat="1" applyFont="1" applyFill="1" applyBorder="1" applyAlignment="1" applyProtection="1">
      <alignment horizontal="center" vertical="center"/>
      <protection locked="0"/>
    </xf>
    <xf numFmtId="0" fontId="14" fillId="0" borderId="6" xfId="0" applyNumberFormat="1" applyFont="1" applyFill="1" applyBorder="1" applyAlignment="1" applyProtection="1">
      <alignment horizontal="center" vertical="center"/>
      <protection locked="0"/>
    </xf>
    <xf numFmtId="0" fontId="14" fillId="0" borderId="31" xfId="0" applyNumberFormat="1" applyFont="1" applyFill="1" applyBorder="1" applyAlignment="1" applyProtection="1">
      <alignment horizontal="center" vertical="center"/>
      <protection locked="0"/>
    </xf>
    <xf numFmtId="0" fontId="3" fillId="7" borderId="30" xfId="0" applyNumberFormat="1" applyFont="1" applyFill="1" applyBorder="1" applyAlignment="1" applyProtection="1">
      <alignment horizontal="center" vertical="center"/>
      <protection locked="0"/>
    </xf>
    <xf numFmtId="0" fontId="3" fillId="7" borderId="6" xfId="0" applyNumberFormat="1" applyFont="1" applyFill="1" applyBorder="1" applyAlignment="1" applyProtection="1">
      <alignment horizontal="center" vertical="center"/>
      <protection locked="0"/>
    </xf>
    <xf numFmtId="0" fontId="3" fillId="7" borderId="31" xfId="0" applyNumberFormat="1" applyFont="1" applyFill="1" applyBorder="1" applyAlignment="1" applyProtection="1">
      <alignment horizontal="center" vertical="center"/>
      <protection locked="0"/>
    </xf>
    <xf numFmtId="0" fontId="0" fillId="0" borderId="65" xfId="0" applyNumberFormat="1" applyFont="1" applyFill="1" applyBorder="1" applyAlignment="1" applyProtection="1">
      <alignment horizontal="center" vertical="center"/>
      <protection locked="0"/>
    </xf>
    <xf numFmtId="0" fontId="0" fillId="0" borderId="66" xfId="0" applyNumberFormat="1" applyFont="1" applyFill="1" applyBorder="1" applyAlignment="1" applyProtection="1">
      <alignment horizontal="center" vertical="center"/>
      <protection locked="0"/>
    </xf>
    <xf numFmtId="0" fontId="0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7" borderId="65" xfId="0" applyNumberFormat="1" applyFont="1" applyFill="1" applyBorder="1" applyAlignment="1" applyProtection="1">
      <alignment horizontal="center" vertical="center"/>
      <protection locked="0"/>
    </xf>
    <xf numFmtId="0" fontId="0" fillId="3" borderId="73" xfId="0" applyNumberFormat="1" applyFont="1" applyFill="1" applyBorder="1" applyAlignment="1" applyProtection="1">
      <alignment horizontal="center" vertical="center" shrinkToFit="1"/>
    </xf>
    <xf numFmtId="0" fontId="3" fillId="3" borderId="74" xfId="0" applyNumberFormat="1" applyFont="1" applyFill="1" applyBorder="1" applyAlignment="1" applyProtection="1">
      <alignment horizontal="center" vertical="center" shrinkToFit="1"/>
    </xf>
    <xf numFmtId="0" fontId="14" fillId="0" borderId="77" xfId="0" applyNumberFormat="1" applyFont="1" applyFill="1" applyBorder="1" applyAlignment="1" applyProtection="1">
      <alignment horizontal="center" vertical="center"/>
      <protection locked="0"/>
    </xf>
    <xf numFmtId="0" fontId="14" fillId="0" borderId="78" xfId="0" applyNumberFormat="1" applyFont="1" applyFill="1" applyBorder="1" applyAlignment="1" applyProtection="1">
      <alignment horizontal="center" vertical="center"/>
      <protection locked="0"/>
    </xf>
    <xf numFmtId="0" fontId="14" fillId="0" borderId="74" xfId="0" applyNumberFormat="1" applyFont="1" applyFill="1" applyBorder="1" applyAlignment="1" applyProtection="1">
      <alignment horizontal="center" vertical="center"/>
      <protection locked="0"/>
    </xf>
    <xf numFmtId="0" fontId="0" fillId="3" borderId="65" xfId="0" applyNumberFormat="1" applyFont="1" applyFill="1" applyBorder="1" applyAlignment="1" applyProtection="1">
      <alignment horizontal="center" vertical="center" shrinkToFit="1"/>
    </xf>
    <xf numFmtId="0" fontId="3" fillId="3" borderId="66" xfId="0" applyNumberFormat="1" applyFont="1" applyFill="1" applyBorder="1" applyAlignment="1" applyProtection="1">
      <alignment horizontal="center" vertical="center" shrinkToFit="1"/>
    </xf>
    <xf numFmtId="0" fontId="3" fillId="3" borderId="79" xfId="0" applyNumberFormat="1" applyFont="1" applyFill="1" applyBorder="1" applyAlignment="1" applyProtection="1">
      <alignment horizontal="center" vertical="center" shrinkToFit="1"/>
    </xf>
    <xf numFmtId="0" fontId="0" fillId="3" borderId="14" xfId="0" applyNumberFormat="1" applyFont="1" applyFill="1" applyBorder="1" applyAlignment="1" applyProtection="1">
      <alignment horizontal="center" vertical="center"/>
    </xf>
    <xf numFmtId="0" fontId="0" fillId="3" borderId="65" xfId="0" applyNumberFormat="1" applyFont="1" applyFill="1" applyBorder="1" applyAlignment="1" applyProtection="1">
      <alignment horizontal="center" vertical="center"/>
    </xf>
    <xf numFmtId="0" fontId="0" fillId="3" borderId="75" xfId="0" applyNumberFormat="1" applyFont="1" applyFill="1" applyBorder="1" applyAlignment="1" applyProtection="1">
      <alignment horizontal="center" vertical="center" shrinkToFit="1"/>
    </xf>
    <xf numFmtId="0" fontId="3" fillId="3" borderId="76" xfId="0" applyNumberFormat="1" applyFont="1" applyFill="1" applyBorder="1" applyAlignment="1" applyProtection="1">
      <alignment horizontal="center" vertical="center" shrinkToFit="1"/>
    </xf>
    <xf numFmtId="0" fontId="14" fillId="5" borderId="30" xfId="0" applyNumberFormat="1" applyFont="1" applyFill="1" applyBorder="1" applyAlignment="1" applyProtection="1">
      <alignment horizontal="center" vertical="center"/>
      <protection locked="0"/>
    </xf>
    <xf numFmtId="0" fontId="14" fillId="5" borderId="6" xfId="0" applyNumberFormat="1" applyFont="1" applyFill="1" applyBorder="1" applyAlignment="1" applyProtection="1">
      <alignment horizontal="center" vertical="center"/>
      <protection locked="0"/>
    </xf>
    <xf numFmtId="0" fontId="14" fillId="5" borderId="31" xfId="0" applyNumberFormat="1" applyFont="1" applyFill="1" applyBorder="1" applyAlignment="1" applyProtection="1">
      <alignment horizontal="center" vertical="center"/>
      <protection locked="0"/>
    </xf>
    <xf numFmtId="0" fontId="9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8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52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7" xfId="0" applyNumberFormat="1" applyFont="1" applyFill="1" applyBorder="1" applyAlignment="1" applyProtection="1">
      <alignment horizontal="center" vertical="center" wrapText="1" shrinkToFit="1"/>
    </xf>
    <xf numFmtId="0" fontId="9" fillId="0" borderId="68" xfId="0" applyNumberFormat="1" applyFont="1" applyFill="1" applyBorder="1" applyAlignment="1" applyProtection="1">
      <alignment horizontal="center" vertical="center" shrinkToFit="1"/>
    </xf>
    <xf numFmtId="0" fontId="8" fillId="0" borderId="68" xfId="0" applyNumberFormat="1" applyFont="1" applyFill="1" applyBorder="1" applyAlignment="1" applyProtection="1">
      <alignment horizontal="center" vertical="center" wrapText="1" shrinkToFit="1"/>
    </xf>
    <xf numFmtId="0" fontId="9" fillId="0" borderId="69" xfId="0" applyNumberFormat="1" applyFont="1" applyFill="1" applyBorder="1" applyAlignment="1" applyProtection="1">
      <alignment horizontal="center" vertical="center" shrinkToFit="1"/>
    </xf>
    <xf numFmtId="0" fontId="5" fillId="3" borderId="14" xfId="0" applyNumberFormat="1" applyFont="1" applyFill="1" applyBorder="1" applyAlignment="1" applyProtection="1">
      <alignment horizontal="center" vertical="center"/>
    </xf>
    <xf numFmtId="0" fontId="0" fillId="3" borderId="66" xfId="0" applyNumberFormat="1" applyFont="1" applyFill="1" applyBorder="1" applyAlignment="1" applyProtection="1">
      <alignment horizontal="center" vertical="center"/>
    </xf>
    <xf numFmtId="0" fontId="0" fillId="3" borderId="52" xfId="0" applyNumberFormat="1" applyFont="1" applyFill="1" applyBorder="1" applyAlignment="1" applyProtection="1">
      <alignment horizontal="center" vertical="center"/>
    </xf>
    <xf numFmtId="0" fontId="35" fillId="0" borderId="54" xfId="0" applyNumberFormat="1" applyFont="1" applyFill="1" applyBorder="1" applyAlignment="1" applyProtection="1">
      <alignment horizontal="center" vertical="center"/>
      <protection locked="0"/>
    </xf>
    <xf numFmtId="0" fontId="3" fillId="0" borderId="55" xfId="0" applyNumberFormat="1" applyFont="1" applyFill="1" applyBorder="1" applyAlignment="1" applyProtection="1">
      <alignment horizontal="center" vertical="center"/>
      <protection locked="0"/>
    </xf>
    <xf numFmtId="0" fontId="35" fillId="0" borderId="55" xfId="0" applyNumberFormat="1" applyFont="1" applyFill="1" applyBorder="1" applyAlignment="1" applyProtection="1">
      <alignment horizontal="center" vertical="center"/>
      <protection locked="0"/>
    </xf>
    <xf numFmtId="0" fontId="3" fillId="0" borderId="56" xfId="0" applyNumberFormat="1" applyFont="1" applyFill="1" applyBorder="1" applyAlignment="1" applyProtection="1">
      <alignment horizontal="center" vertical="center"/>
      <protection locked="0"/>
    </xf>
    <xf numFmtId="0" fontId="17" fillId="0" borderId="4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/>
    </xf>
    <xf numFmtId="49" fontId="17" fillId="0" borderId="1" xfId="0" applyNumberFormat="1" applyFont="1" applyFill="1" applyBorder="1" applyAlignment="1" applyProtection="1">
      <alignment horizontal="right" vertical="center"/>
      <protection locked="0"/>
    </xf>
    <xf numFmtId="49" fontId="17" fillId="0" borderId="1" xfId="0" applyNumberFormat="1" applyFont="1" applyFill="1" applyBorder="1" applyAlignment="1" applyProtection="1">
      <alignment horizontal="left" vertical="center"/>
      <protection locked="0"/>
    </xf>
    <xf numFmtId="49" fontId="17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0" xfId="0" applyNumberFormat="1" applyFont="1" applyFill="1" applyBorder="1" applyAlignment="1" applyProtection="1">
      <alignment horizontal="center" vertical="center"/>
      <protection locked="0"/>
    </xf>
    <xf numFmtId="0" fontId="3" fillId="0" borderId="61" xfId="0" applyNumberFormat="1" applyFont="1" applyFill="1" applyBorder="1" applyAlignment="1" applyProtection="1">
      <alignment horizontal="center" vertical="center"/>
      <protection locked="0"/>
    </xf>
    <xf numFmtId="0" fontId="0" fillId="0" borderId="61" xfId="0" applyNumberFormat="1" applyFont="1" applyFill="1" applyBorder="1" applyAlignment="1" applyProtection="1">
      <alignment horizontal="center" vertical="center"/>
      <protection locked="0"/>
    </xf>
    <xf numFmtId="0" fontId="3" fillId="0" borderId="62" xfId="0" applyNumberFormat="1" applyFont="1" applyFill="1" applyBorder="1" applyAlignment="1" applyProtection="1">
      <alignment horizontal="center" vertical="center"/>
      <protection locked="0"/>
    </xf>
    <xf numFmtId="0" fontId="28" fillId="0" borderId="30" xfId="0" applyNumberFormat="1" applyFont="1" applyFill="1" applyBorder="1" applyAlignment="1" applyProtection="1">
      <alignment horizontal="center" vertical="center"/>
      <protection locked="0"/>
    </xf>
    <xf numFmtId="0" fontId="28" fillId="0" borderId="6" xfId="0" applyNumberFormat="1" applyFont="1" applyFill="1" applyBorder="1" applyAlignment="1" applyProtection="1">
      <alignment horizontal="center" vertical="center"/>
      <protection locked="0"/>
    </xf>
    <xf numFmtId="49" fontId="17" fillId="0" borderId="30" xfId="0" applyNumberFormat="1" applyFont="1" applyFill="1" applyBorder="1" applyAlignment="1" applyProtection="1">
      <alignment horizontal="center" vertical="center"/>
      <protection locked="0"/>
    </xf>
    <xf numFmtId="49" fontId="17" fillId="0" borderId="6" xfId="0" applyNumberFormat="1" applyFont="1" applyFill="1" applyBorder="1" applyAlignment="1" applyProtection="1">
      <alignment horizontal="center" vertical="center"/>
      <protection locked="0"/>
    </xf>
    <xf numFmtId="49" fontId="17" fillId="0" borderId="31" xfId="0" applyNumberFormat="1" applyFont="1" applyFill="1" applyBorder="1" applyAlignment="1" applyProtection="1">
      <alignment horizontal="center" vertical="center"/>
      <protection locked="0"/>
    </xf>
    <xf numFmtId="49" fontId="17" fillId="0" borderId="2" xfId="0" applyNumberFormat="1" applyFont="1" applyFill="1" applyBorder="1" applyAlignment="1" applyProtection="1">
      <alignment horizontal="left" vertical="center"/>
      <protection locked="0"/>
    </xf>
    <xf numFmtId="0" fontId="28" fillId="0" borderId="31" xfId="0" applyNumberFormat="1" applyFont="1" applyFill="1" applyBorder="1" applyAlignment="1" applyProtection="1">
      <alignment horizontal="center" vertical="center"/>
      <protection locked="0"/>
    </xf>
    <xf numFmtId="0" fontId="17" fillId="4" borderId="1" xfId="0" applyNumberFormat="1" applyFont="1" applyFill="1" applyBorder="1" applyAlignment="1" applyProtection="1">
      <alignment horizontal="center" vertical="center"/>
    </xf>
    <xf numFmtId="0" fontId="17" fillId="4" borderId="2" xfId="0" applyNumberFormat="1" applyFont="1" applyFill="1" applyBorder="1" applyAlignment="1" applyProtection="1">
      <alignment horizontal="center" vertical="center"/>
    </xf>
    <xf numFmtId="49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28" fillId="4" borderId="17" xfId="0" applyNumberFormat="1" applyFont="1" applyFill="1" applyBorder="1" applyAlignment="1" applyProtection="1">
      <alignment horizontal="center" vertical="center"/>
    </xf>
    <xf numFmtId="0" fontId="28" fillId="4" borderId="0" xfId="0" applyNumberFormat="1" applyFont="1" applyFill="1" applyBorder="1" applyAlignment="1" applyProtection="1">
      <alignment horizontal="center" vertical="center"/>
    </xf>
    <xf numFmtId="0" fontId="28" fillId="4" borderId="40" xfId="0" applyNumberFormat="1" applyFont="1" applyFill="1" applyBorder="1" applyAlignment="1" applyProtection="1">
      <alignment horizontal="center" vertical="center"/>
    </xf>
    <xf numFmtId="49" fontId="17" fillId="4" borderId="30" xfId="0" applyNumberFormat="1" applyFont="1" applyFill="1" applyBorder="1" applyAlignment="1" applyProtection="1">
      <alignment horizontal="center" vertical="center"/>
      <protection locked="0"/>
    </xf>
    <xf numFmtId="49" fontId="17" fillId="4" borderId="6" xfId="0" applyNumberFormat="1" applyFont="1" applyFill="1" applyBorder="1" applyAlignment="1" applyProtection="1">
      <alignment horizontal="center" vertical="center"/>
      <protection locked="0"/>
    </xf>
    <xf numFmtId="49" fontId="17" fillId="4" borderId="31" xfId="0" applyNumberFormat="1" applyFont="1" applyFill="1" applyBorder="1" applyAlignment="1" applyProtection="1">
      <alignment horizontal="center" vertical="center"/>
      <protection locked="0"/>
    </xf>
    <xf numFmtId="0" fontId="0" fillId="3" borderId="70" xfId="0" applyNumberFormat="1" applyFont="1" applyFill="1" applyBorder="1" applyAlignment="1" applyProtection="1">
      <alignment horizontal="center" vertical="center"/>
    </xf>
    <xf numFmtId="0" fontId="3" fillId="3" borderId="71" xfId="0" applyNumberFormat="1" applyFont="1" applyFill="1" applyBorder="1" applyAlignment="1" applyProtection="1">
      <alignment horizontal="center" vertical="center"/>
    </xf>
    <xf numFmtId="0" fontId="0" fillId="3" borderId="71" xfId="0" applyNumberFormat="1" applyFont="1" applyFill="1" applyBorder="1" applyAlignment="1" applyProtection="1">
      <alignment horizontal="center" vertical="center"/>
    </xf>
    <xf numFmtId="0" fontId="3" fillId="3" borderId="72" xfId="0" applyNumberFormat="1" applyFont="1" applyFill="1" applyBorder="1" applyAlignment="1" applyProtection="1">
      <alignment horizontal="center" vertical="center"/>
    </xf>
    <xf numFmtId="0" fontId="0" fillId="3" borderId="60" xfId="0" applyNumberFormat="1" applyFont="1" applyFill="1" applyBorder="1" applyAlignment="1" applyProtection="1">
      <alignment horizontal="center" vertical="center"/>
    </xf>
    <xf numFmtId="0" fontId="3" fillId="3" borderId="61" xfId="0" applyNumberFormat="1" applyFont="1" applyFill="1" applyBorder="1" applyAlignment="1" applyProtection="1">
      <alignment horizontal="center" vertical="center"/>
    </xf>
    <xf numFmtId="0" fontId="0" fillId="3" borderId="61" xfId="0" applyNumberFormat="1" applyFont="1" applyFill="1" applyBorder="1" applyAlignment="1" applyProtection="1">
      <alignment horizontal="center" vertical="center"/>
    </xf>
    <xf numFmtId="0" fontId="3" fillId="3" borderId="62" xfId="0" applyNumberFormat="1" applyFont="1" applyFill="1" applyBorder="1" applyAlignment="1" applyProtection="1">
      <alignment horizontal="center" vertical="center"/>
    </xf>
    <xf numFmtId="0" fontId="0" fillId="3" borderId="44" xfId="0" applyNumberFormat="1" applyFont="1" applyFill="1" applyBorder="1" applyAlignment="1" applyProtection="1">
      <alignment horizontal="center" vertical="center"/>
    </xf>
    <xf numFmtId="0" fontId="0" fillId="3" borderId="51" xfId="0" applyNumberFormat="1" applyFont="1" applyFill="1" applyBorder="1" applyAlignment="1" applyProtection="1">
      <alignment horizontal="center" vertical="center"/>
    </xf>
    <xf numFmtId="0" fontId="3" fillId="6" borderId="54" xfId="0" applyNumberFormat="1" applyFont="1" applyFill="1" applyBorder="1" applyAlignment="1" applyProtection="1">
      <alignment horizontal="center" vertical="center"/>
      <protection locked="0"/>
    </xf>
    <xf numFmtId="0" fontId="3" fillId="6" borderId="55" xfId="0" applyNumberFormat="1" applyFont="1" applyFill="1" applyBorder="1" applyAlignment="1" applyProtection="1">
      <alignment horizontal="center" vertical="center"/>
      <protection locked="0"/>
    </xf>
    <xf numFmtId="0" fontId="3" fillId="6" borderId="56" xfId="0" applyNumberFormat="1" applyFont="1" applyFill="1" applyBorder="1" applyAlignment="1" applyProtection="1">
      <alignment horizontal="center" vertical="center"/>
      <protection locked="0"/>
    </xf>
    <xf numFmtId="0" fontId="3" fillId="6" borderId="60" xfId="0" applyNumberFormat="1" applyFont="1" applyFill="1" applyBorder="1" applyAlignment="1" applyProtection="1">
      <alignment horizontal="center" vertical="center"/>
      <protection locked="0"/>
    </xf>
    <xf numFmtId="0" fontId="3" fillId="6" borderId="61" xfId="0" applyNumberFormat="1" applyFont="1" applyFill="1" applyBorder="1" applyAlignment="1" applyProtection="1">
      <alignment horizontal="center" vertical="center"/>
      <protection locked="0"/>
    </xf>
    <xf numFmtId="0" fontId="3" fillId="6" borderId="62" xfId="0" applyNumberFormat="1" applyFont="1" applyFill="1" applyBorder="1" applyAlignment="1" applyProtection="1">
      <alignment horizontal="center" vertical="center"/>
      <protection locked="0"/>
    </xf>
    <xf numFmtId="0" fontId="3" fillId="6" borderId="57" xfId="0" applyNumberFormat="1" applyFont="1" applyFill="1" applyBorder="1" applyAlignment="1" applyProtection="1">
      <alignment horizontal="center" vertical="center"/>
      <protection locked="0"/>
    </xf>
    <xf numFmtId="0" fontId="3" fillId="6" borderId="58" xfId="0" applyNumberFormat="1" applyFont="1" applyFill="1" applyBorder="1" applyAlignment="1" applyProtection="1">
      <alignment horizontal="center" vertical="center"/>
      <protection locked="0"/>
    </xf>
    <xf numFmtId="0" fontId="3" fillId="6" borderId="59" xfId="0" applyNumberFormat="1" applyFont="1" applyFill="1" applyBorder="1" applyAlignment="1" applyProtection="1">
      <alignment horizontal="center" vertical="center"/>
      <protection locked="0"/>
    </xf>
    <xf numFmtId="0" fontId="0" fillId="3" borderId="7" xfId="0" applyNumberFormat="1" applyFont="1" applyFill="1" applyBorder="1" applyAlignment="1" applyProtection="1">
      <alignment horizontal="center" vertical="center"/>
    </xf>
    <xf numFmtId="0" fontId="3" fillId="3" borderId="8" xfId="0" applyNumberFormat="1" applyFont="1" applyFill="1" applyBorder="1" applyAlignment="1" applyProtection="1">
      <alignment horizontal="center" vertical="center"/>
    </xf>
    <xf numFmtId="0" fontId="3" fillId="3" borderId="9" xfId="0" applyNumberFormat="1" applyFont="1" applyFill="1" applyBorder="1" applyAlignment="1" applyProtection="1">
      <alignment horizontal="center" vertical="center"/>
    </xf>
    <xf numFmtId="0" fontId="17" fillId="3" borderId="7" xfId="0" applyNumberFormat="1" applyFont="1" applyFill="1" applyBorder="1" applyAlignment="1" applyProtection="1">
      <alignment horizontal="center" vertical="center"/>
    </xf>
    <xf numFmtId="0" fontId="17" fillId="3" borderId="8" xfId="0" applyNumberFormat="1" applyFont="1" applyFill="1" applyBorder="1" applyAlignment="1" applyProtection="1">
      <alignment horizontal="center" vertical="center"/>
    </xf>
    <xf numFmtId="0" fontId="17" fillId="3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49" fontId="0" fillId="0" borderId="27" xfId="0" applyNumberFormat="1" applyFont="1" applyFill="1" applyBorder="1" applyAlignment="1" applyProtection="1">
      <alignment horizontal="left" vertical="top" wrapText="1"/>
      <protection locked="0"/>
    </xf>
    <xf numFmtId="49" fontId="3" fillId="0" borderId="28" xfId="0" applyNumberFormat="1" applyFont="1" applyFill="1" applyBorder="1" applyAlignment="1" applyProtection="1">
      <alignment horizontal="left" vertical="top" wrapText="1"/>
      <protection locked="0"/>
    </xf>
    <xf numFmtId="49" fontId="3" fillId="0" borderId="29" xfId="0" applyNumberFormat="1" applyFont="1" applyFill="1" applyBorder="1" applyAlignment="1" applyProtection="1">
      <alignment horizontal="left" vertical="top" wrapText="1"/>
      <protection locked="0"/>
    </xf>
    <xf numFmtId="0" fontId="21" fillId="5" borderId="10" xfId="0" applyNumberFormat="1" applyFont="1" applyFill="1" applyBorder="1" applyAlignment="1" applyProtection="1">
      <alignment horizontal="center" vertical="center"/>
    </xf>
    <xf numFmtId="0" fontId="21" fillId="5" borderId="11" xfId="0" applyNumberFormat="1" applyFont="1" applyFill="1" applyBorder="1" applyAlignment="1" applyProtection="1">
      <alignment horizontal="center" vertical="center"/>
    </xf>
    <xf numFmtId="0" fontId="21" fillId="5" borderId="12" xfId="0" applyNumberFormat="1" applyFont="1" applyFill="1" applyBorder="1" applyAlignment="1" applyProtection="1">
      <alignment horizontal="center" vertical="center"/>
    </xf>
    <xf numFmtId="0" fontId="0" fillId="3" borderId="80" xfId="0" applyNumberFormat="1" applyFont="1" applyFill="1" applyBorder="1" applyAlignment="1" applyProtection="1">
      <alignment horizontal="center" vertical="center" wrapText="1"/>
    </xf>
    <xf numFmtId="0" fontId="3" fillId="3" borderId="19" xfId="0" applyNumberFormat="1" applyFont="1" applyFill="1" applyBorder="1" applyAlignment="1" applyProtection="1">
      <alignment horizontal="center" vertical="center" wrapText="1"/>
    </xf>
    <xf numFmtId="0" fontId="3" fillId="3" borderId="63" xfId="0" applyNumberFormat="1" applyFont="1" applyFill="1" applyBorder="1" applyAlignment="1" applyProtection="1">
      <alignment horizontal="center" vertical="center"/>
    </xf>
    <xf numFmtId="0" fontId="3" fillId="3" borderId="19" xfId="0" applyNumberFormat="1" applyFont="1" applyFill="1" applyBorder="1" applyAlignment="1" applyProtection="1">
      <alignment horizontal="center" vertical="center"/>
    </xf>
    <xf numFmtId="0" fontId="3" fillId="3" borderId="64" xfId="0" applyNumberFormat="1" applyFont="1" applyFill="1" applyBorder="1" applyAlignment="1" applyProtection="1">
      <alignment horizontal="center" vertical="center"/>
    </xf>
    <xf numFmtId="0" fontId="3" fillId="3" borderId="7" xfId="0" applyNumberFormat="1" applyFont="1" applyFill="1" applyBorder="1" applyAlignment="1" applyProtection="1">
      <alignment horizontal="center" vertical="center"/>
    </xf>
    <xf numFmtId="0" fontId="3" fillId="3" borderId="13" xfId="0" applyNumberFormat="1" applyFont="1" applyFill="1" applyBorder="1" applyAlignment="1" applyProtection="1">
      <alignment horizontal="center" vertical="center"/>
    </xf>
    <xf numFmtId="0" fontId="3" fillId="3" borderId="10" xfId="0" applyNumberFormat="1" applyFont="1" applyFill="1" applyBorder="1" applyAlignment="1" applyProtection="1">
      <alignment horizontal="center" vertical="center"/>
    </xf>
    <xf numFmtId="0" fontId="3" fillId="3" borderId="20" xfId="0" applyNumberFormat="1" applyFont="1" applyFill="1" applyBorder="1" applyAlignment="1" applyProtection="1">
      <alignment horizontal="center" vertical="center"/>
    </xf>
    <xf numFmtId="0" fontId="3" fillId="3" borderId="14" xfId="0" applyNumberFormat="1" applyFont="1" applyFill="1" applyBorder="1" applyAlignment="1" applyProtection="1">
      <alignment horizontal="center" vertical="center"/>
    </xf>
    <xf numFmtId="0" fontId="3" fillId="0" borderId="52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 applyProtection="1">
      <alignment horizontal="center" vertical="center"/>
      <protection locked="0"/>
    </xf>
    <xf numFmtId="0" fontId="3" fillId="0" borderId="53" xfId="0" applyNumberFormat="1" applyFont="1" applyFill="1" applyBorder="1" applyAlignment="1" applyProtection="1">
      <alignment horizontal="center" vertical="center"/>
      <protection locked="0"/>
    </xf>
    <xf numFmtId="0" fontId="3" fillId="6" borderId="52" xfId="0" applyNumberFormat="1" applyFont="1" applyFill="1" applyBorder="1" applyAlignment="1" applyProtection="1">
      <alignment horizontal="center" vertical="center"/>
      <protection locked="0"/>
    </xf>
    <xf numFmtId="0" fontId="3" fillId="6" borderId="20" xfId="0" applyNumberFormat="1" applyFont="1" applyFill="1" applyBorder="1" applyAlignment="1" applyProtection="1">
      <alignment horizontal="center" vertical="center"/>
      <protection locked="0"/>
    </xf>
    <xf numFmtId="0" fontId="3" fillId="6" borderId="53" xfId="0" applyNumberFormat="1" applyFont="1" applyFill="1" applyBorder="1" applyAlignment="1" applyProtection="1">
      <alignment horizontal="center" vertical="center"/>
      <protection locked="0"/>
    </xf>
    <xf numFmtId="0" fontId="3" fillId="0" borderId="26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</xf>
    <xf numFmtId="0" fontId="24" fillId="0" borderId="14" xfId="0" applyNumberFormat="1" applyFont="1" applyFill="1" applyBorder="1" applyAlignment="1" applyProtection="1">
      <alignment horizontal="center" vertical="center"/>
      <protection locked="0"/>
    </xf>
    <xf numFmtId="0" fontId="14" fillId="4" borderId="14" xfId="0" applyNumberFormat="1" applyFont="1" applyFill="1" applyBorder="1" applyAlignment="1" applyProtection="1">
      <alignment horizontal="center" vertical="center"/>
    </xf>
    <xf numFmtId="0" fontId="3" fillId="3" borderId="13" xfId="0" applyNumberFormat="1" applyFont="1" applyFill="1" applyBorder="1" applyAlignment="1" applyProtection="1">
      <alignment horizontal="center" vertical="center" wrapText="1"/>
    </xf>
    <xf numFmtId="0" fontId="14" fillId="5" borderId="14" xfId="0" applyNumberFormat="1" applyFont="1" applyFill="1" applyBorder="1" applyAlignment="1" applyProtection="1">
      <alignment horizontal="center" vertical="center"/>
    </xf>
    <xf numFmtId="0" fontId="3" fillId="3" borderId="11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35" xfId="0" applyNumberFormat="1" applyFont="1" applyFill="1" applyBorder="1" applyAlignment="1" applyProtection="1">
      <alignment horizontal="center" vertical="center"/>
      <protection locked="0"/>
    </xf>
    <xf numFmtId="0" fontId="14" fillId="0" borderId="24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NumberFormat="1" applyFont="1" applyFill="1" applyBorder="1" applyAlignment="1" applyProtection="1">
      <alignment horizontal="center" vertical="center"/>
    </xf>
    <xf numFmtId="0" fontId="3" fillId="3" borderId="21" xfId="0" applyNumberFormat="1" applyFont="1" applyFill="1" applyBorder="1" applyAlignment="1" applyProtection="1">
      <alignment horizontal="center" vertical="center"/>
    </xf>
    <xf numFmtId="0" fontId="3" fillId="3" borderId="15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30" xfId="0" applyNumberFormat="1" applyFont="1" applyFill="1" applyBorder="1" applyAlignment="1" applyProtection="1">
      <alignment horizontal="center" vertical="center"/>
      <protection locked="0"/>
    </xf>
    <xf numFmtId="0" fontId="3" fillId="0" borderId="31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181" fontId="3" fillId="0" borderId="32" xfId="0" applyNumberFormat="1" applyFont="1" applyFill="1" applyBorder="1" applyAlignment="1" applyProtection="1">
      <alignment horizontal="center" vertical="center"/>
      <protection locked="0"/>
    </xf>
    <xf numFmtId="181" fontId="3" fillId="0" borderId="1" xfId="0" applyNumberFormat="1" applyFont="1" applyFill="1" applyBorder="1" applyAlignment="1" applyProtection="1">
      <alignment horizontal="center" vertical="center"/>
      <protection locked="0"/>
    </xf>
    <xf numFmtId="181" fontId="3" fillId="0" borderId="5" xfId="0" applyNumberFormat="1" applyFont="1" applyFill="1" applyBorder="1" applyAlignment="1" applyProtection="1">
      <alignment horizontal="center" vertical="center"/>
      <protection locked="0"/>
    </xf>
    <xf numFmtId="181" fontId="3" fillId="0" borderId="33" xfId="0" applyNumberFormat="1" applyFont="1" applyFill="1" applyBorder="1" applyAlignment="1" applyProtection="1">
      <alignment horizontal="center" vertical="center"/>
      <protection locked="0"/>
    </xf>
    <xf numFmtId="181" fontId="3" fillId="0" borderId="24" xfId="0" applyNumberFormat="1" applyFont="1" applyFill="1" applyBorder="1" applyAlignment="1" applyProtection="1">
      <alignment horizontal="center" vertical="center"/>
      <protection locked="0"/>
    </xf>
    <xf numFmtId="181" fontId="3" fillId="0" borderId="23" xfId="0" applyNumberFormat="1" applyFont="1" applyFill="1" applyBorder="1" applyAlignment="1" applyProtection="1">
      <alignment horizontal="center" vertical="center"/>
      <protection locked="0"/>
    </xf>
    <xf numFmtId="0" fontId="3" fillId="0" borderId="32" xfId="0" applyNumberFormat="1" applyFont="1" applyFill="1" applyBorder="1" applyAlignment="1" applyProtection="1">
      <alignment horizontal="center" vertical="center"/>
      <protection locked="0"/>
    </xf>
    <xf numFmtId="0" fontId="3" fillId="0" borderId="33" xfId="0" applyNumberFormat="1" applyFont="1" applyFill="1" applyBorder="1" applyAlignment="1" applyProtection="1">
      <alignment horizontal="center" vertical="center"/>
      <protection locked="0"/>
    </xf>
    <xf numFmtId="0" fontId="3" fillId="0" borderId="24" xfId="0" applyNumberFormat="1" applyFont="1" applyFill="1" applyBorder="1" applyAlignment="1" applyProtection="1">
      <alignment horizontal="center" vertical="center"/>
      <protection locked="0"/>
    </xf>
    <xf numFmtId="0" fontId="3" fillId="0" borderId="23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2" xfId="0" applyNumberFormat="1" applyFont="1" applyFill="1" applyBorder="1" applyAlignment="1" applyProtection="1">
      <alignment horizontal="center" vertical="center"/>
      <protection locked="0"/>
    </xf>
    <xf numFmtId="0" fontId="3" fillId="6" borderId="30" xfId="0" applyNumberFormat="1" applyFont="1" applyFill="1" applyBorder="1" applyAlignment="1" applyProtection="1">
      <alignment horizontal="center" vertical="center"/>
      <protection locked="0"/>
    </xf>
    <xf numFmtId="0" fontId="3" fillId="6" borderId="3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6" xfId="0" applyNumberFormat="1" applyFont="1" applyFill="1" applyBorder="1" applyAlignment="1" applyProtection="1">
      <alignment horizontal="center" vertical="center"/>
      <protection locked="0"/>
    </xf>
    <xf numFmtId="0" fontId="3" fillId="6" borderId="5" xfId="0" applyNumberFormat="1" applyFont="1" applyFill="1" applyBorder="1" applyAlignment="1" applyProtection="1">
      <alignment horizontal="center" vertical="center"/>
      <protection locked="0"/>
    </xf>
    <xf numFmtId="0" fontId="3" fillId="6" borderId="3" xfId="0" applyNumberFormat="1" applyFont="1" applyFill="1" applyBorder="1" applyAlignment="1" applyProtection="1">
      <alignment horizontal="center" vertical="center"/>
      <protection locked="0"/>
    </xf>
    <xf numFmtId="0" fontId="3" fillId="6" borderId="35" xfId="0" applyNumberFormat="1" applyFont="1" applyFill="1" applyBorder="1" applyAlignment="1" applyProtection="1">
      <alignment horizontal="center" vertical="center"/>
      <protection locked="0"/>
    </xf>
    <xf numFmtId="0" fontId="3" fillId="6" borderId="34" xfId="0" applyNumberFormat="1" applyFont="1" applyFill="1" applyBorder="1" applyAlignment="1" applyProtection="1">
      <alignment horizontal="center" vertical="center"/>
      <protection locked="0"/>
    </xf>
    <xf numFmtId="0" fontId="3" fillId="6" borderId="24" xfId="0" applyNumberFormat="1" applyFont="1" applyFill="1" applyBorder="1" applyAlignment="1" applyProtection="1">
      <alignment horizontal="center" vertical="center"/>
      <protection locked="0"/>
    </xf>
    <xf numFmtId="0" fontId="3" fillId="6" borderId="2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right" vertical="center" shrinkToFit="1"/>
    </xf>
    <xf numFmtId="0" fontId="9" fillId="0" borderId="31" xfId="0" applyNumberFormat="1" applyFont="1" applyFill="1" applyBorder="1" applyAlignment="1" applyProtection="1">
      <alignment horizontal="right" vertical="center" shrinkToFit="1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25" fillId="0" borderId="2" xfId="0" applyNumberFormat="1" applyFont="1" applyFill="1" applyBorder="1" applyAlignment="1" applyProtection="1">
      <alignment horizontal="center" vertical="center"/>
    </xf>
    <xf numFmtId="0" fontId="14" fillId="0" borderId="31" xfId="0" applyNumberFormat="1" applyFont="1" applyFill="1" applyBorder="1" applyAlignment="1" applyProtection="1">
      <alignment horizontal="center" vertical="center"/>
    </xf>
    <xf numFmtId="0" fontId="14" fillId="0" borderId="14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30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24" fillId="0" borderId="14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0" borderId="30" xfId="0" applyNumberFormat="1" applyFont="1" applyFill="1" applyBorder="1" applyAlignment="1" applyProtection="1">
      <alignment horizontal="center" vertical="center"/>
    </xf>
    <xf numFmtId="0" fontId="14" fillId="0" borderId="6" xfId="0" applyNumberFormat="1" applyFont="1" applyFill="1" applyBorder="1" applyAlignment="1" applyProtection="1">
      <alignment horizontal="center" vertical="center"/>
    </xf>
    <xf numFmtId="0" fontId="14" fillId="0" borderId="17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33" fillId="0" borderId="0" xfId="0" applyNumberFormat="1" applyFont="1" applyFill="1" applyBorder="1" applyAlignment="1" applyProtection="1">
      <alignment horizontal="center" vertical="center"/>
    </xf>
    <xf numFmtId="0" fontId="10" fillId="0" borderId="37" xfId="0" applyNumberFormat="1" applyFont="1" applyFill="1" applyBorder="1" applyAlignment="1" applyProtection="1">
      <alignment horizontal="center" vertical="center"/>
    </xf>
    <xf numFmtId="0" fontId="10" fillId="0" borderId="38" xfId="0" applyNumberFormat="1" applyFont="1" applyFill="1" applyBorder="1" applyAlignment="1" applyProtection="1">
      <alignment horizontal="center" vertical="center"/>
    </xf>
    <xf numFmtId="0" fontId="17" fillId="0" borderId="38" xfId="0" applyNumberFormat="1" applyFont="1" applyFill="1" applyBorder="1" applyAlignment="1" applyProtection="1">
      <alignment horizontal="center" vertical="center"/>
    </xf>
    <xf numFmtId="0" fontId="17" fillId="0" borderId="39" xfId="0" applyNumberFormat="1" applyFont="1" applyFill="1" applyBorder="1" applyAlignment="1" applyProtection="1">
      <alignment horizontal="center" vertical="center"/>
    </xf>
    <xf numFmtId="0" fontId="17" fillId="0" borderId="37" xfId="0" applyNumberFormat="1" applyFont="1" applyFill="1" applyBorder="1" applyAlignment="1" applyProtection="1">
      <alignment horizontal="left" vertical="center"/>
    </xf>
    <xf numFmtId="0" fontId="17" fillId="0" borderId="38" xfId="0" applyNumberFormat="1" applyFont="1" applyFill="1" applyBorder="1" applyAlignment="1" applyProtection="1">
      <alignment horizontal="left" vertical="center"/>
    </xf>
    <xf numFmtId="0" fontId="17" fillId="0" borderId="39" xfId="0" applyNumberFormat="1" applyFont="1" applyFill="1" applyBorder="1" applyAlignment="1" applyProtection="1">
      <alignment horizontal="left" vertical="center"/>
    </xf>
    <xf numFmtId="0" fontId="32" fillId="0" borderId="30" xfId="0" applyNumberFormat="1" applyFont="1" applyFill="1" applyBorder="1" applyAlignment="1" applyProtection="1">
      <alignment horizontal="center" vertical="center"/>
    </xf>
    <xf numFmtId="0" fontId="32" fillId="0" borderId="6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17" fillId="0" borderId="14" xfId="0" applyNumberFormat="1" applyFont="1" applyFill="1" applyBorder="1" applyAlignment="1" applyProtection="1">
      <alignment horizontal="center" vertical="center"/>
    </xf>
    <xf numFmtId="0" fontId="17" fillId="0" borderId="15" xfId="0" applyNumberFormat="1" applyFont="1" applyFill="1" applyBorder="1" applyAlignment="1" applyProtection="1">
      <alignment horizontal="center" vertical="center"/>
    </xf>
    <xf numFmtId="0" fontId="17" fillId="0" borderId="13" xfId="0" applyNumberFormat="1" applyFont="1" applyFill="1" applyBorder="1" applyAlignment="1" applyProtection="1">
      <alignment horizontal="center" vertical="center"/>
    </xf>
    <xf numFmtId="0" fontId="30" fillId="0" borderId="14" xfId="0" applyNumberFormat="1" applyFont="1" applyFill="1" applyBorder="1" applyAlignment="1" applyProtection="1">
      <alignment horizontal="center" vertical="center"/>
    </xf>
    <xf numFmtId="0" fontId="30" fillId="0" borderId="15" xfId="0" applyNumberFormat="1" applyFont="1" applyFill="1" applyBorder="1" applyAlignment="1" applyProtection="1">
      <alignment horizontal="center" vertical="center"/>
    </xf>
    <xf numFmtId="0" fontId="10" fillId="0" borderId="32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7" fillId="0" borderId="2" xfId="0" applyNumberFormat="1" applyFont="1" applyFill="1" applyBorder="1" applyAlignment="1" applyProtection="1">
      <alignment horizontal="center" vertical="center"/>
    </xf>
    <xf numFmtId="0" fontId="17" fillId="0" borderId="36" xfId="0" applyNumberFormat="1" applyFont="1" applyFill="1" applyBorder="1" applyAlignment="1" applyProtection="1">
      <alignment horizontal="center" vertical="center"/>
    </xf>
    <xf numFmtId="0" fontId="17" fillId="0" borderId="6" xfId="0" applyNumberFormat="1" applyFont="1" applyFill="1" applyBorder="1" applyAlignment="1" applyProtection="1">
      <alignment horizontal="center" vertical="center"/>
    </xf>
    <xf numFmtId="0" fontId="17" fillId="0" borderId="31" xfId="0" applyNumberFormat="1" applyFont="1" applyFill="1" applyBorder="1" applyAlignment="1" applyProtection="1">
      <alignment horizontal="center" vertical="center"/>
    </xf>
    <xf numFmtId="0" fontId="15" fillId="0" borderId="30" xfId="0" applyNumberFormat="1" applyFont="1" applyFill="1" applyBorder="1" applyAlignment="1" applyProtection="1">
      <alignment horizontal="center" vertical="center"/>
    </xf>
    <xf numFmtId="0" fontId="15" fillId="0" borderId="6" xfId="0" applyNumberFormat="1" applyFont="1" applyFill="1" applyBorder="1" applyAlignment="1" applyProtection="1">
      <alignment horizontal="center" vertical="center"/>
    </xf>
    <xf numFmtId="0" fontId="15" fillId="0" borderId="31" xfId="0" applyNumberFormat="1" applyFont="1" applyFill="1" applyBorder="1" applyAlignment="1" applyProtection="1">
      <alignment horizontal="center" vertical="center"/>
    </xf>
    <xf numFmtId="0" fontId="28" fillId="0" borderId="30" xfId="0" applyNumberFormat="1" applyFont="1" applyFill="1" applyBorder="1" applyAlignment="1" applyProtection="1">
      <alignment horizontal="center" vertical="center"/>
    </xf>
    <xf numFmtId="0" fontId="28" fillId="0" borderId="6" xfId="0" applyNumberFormat="1" applyFont="1" applyFill="1" applyBorder="1" applyAlignment="1" applyProtection="1">
      <alignment horizontal="center" vertical="center"/>
    </xf>
    <xf numFmtId="0" fontId="28" fillId="0" borderId="31" xfId="0" applyNumberFormat="1" applyFont="1" applyFill="1" applyBorder="1" applyAlignment="1" applyProtection="1">
      <alignment horizontal="center" vertical="center"/>
    </xf>
    <xf numFmtId="0" fontId="17" fillId="0" borderId="30" xfId="0" applyNumberFormat="1" applyFont="1" applyFill="1" applyBorder="1" applyAlignment="1" applyProtection="1">
      <alignment horizontal="center" vertical="center"/>
    </xf>
    <xf numFmtId="0" fontId="17" fillId="0" borderId="3" xfId="0" applyNumberFormat="1" applyFont="1" applyFill="1" applyBorder="1" applyAlignment="1" applyProtection="1">
      <alignment horizontal="center" vertical="center"/>
    </xf>
    <xf numFmtId="0" fontId="17" fillId="0" borderId="33" xfId="0" applyNumberFormat="1" applyFont="1" applyFill="1" applyBorder="1" applyAlignment="1" applyProtection="1">
      <alignment horizontal="center" vertical="center"/>
    </xf>
    <xf numFmtId="0" fontId="17" fillId="0" borderId="24" xfId="0" applyNumberFormat="1" applyFont="1" applyFill="1" applyBorder="1" applyAlignment="1" applyProtection="1">
      <alignment horizontal="center" vertical="center"/>
    </xf>
    <xf numFmtId="0" fontId="17" fillId="0" borderId="34" xfId="0" applyNumberFormat="1" applyFont="1" applyFill="1" applyBorder="1" applyAlignment="1" applyProtection="1">
      <alignment horizontal="center" vertical="center"/>
    </xf>
    <xf numFmtId="0" fontId="15" fillId="0" borderId="35" xfId="0" applyNumberFormat="1" applyFont="1" applyFill="1" applyBorder="1" applyAlignment="1" applyProtection="1">
      <alignment horizontal="center" vertical="center"/>
    </xf>
    <xf numFmtId="0" fontId="15" fillId="0" borderId="24" xfId="0" applyNumberFormat="1" applyFont="1" applyFill="1" applyBorder="1" applyAlignment="1" applyProtection="1">
      <alignment horizontal="center" vertical="center"/>
    </xf>
    <xf numFmtId="0" fontId="15" fillId="0" borderId="34" xfId="0" applyNumberFormat="1" applyFont="1" applyFill="1" applyBorder="1" applyAlignment="1" applyProtection="1">
      <alignment horizontal="center" vertical="center"/>
    </xf>
    <xf numFmtId="0" fontId="28" fillId="0" borderId="35" xfId="0" applyNumberFormat="1" applyFont="1" applyFill="1" applyBorder="1" applyAlignment="1" applyProtection="1">
      <alignment horizontal="center" vertical="center"/>
    </xf>
    <xf numFmtId="0" fontId="28" fillId="0" borderId="24" xfId="0" applyNumberFormat="1" applyFont="1" applyFill="1" applyBorder="1" applyAlignment="1" applyProtection="1">
      <alignment horizontal="center" vertical="center"/>
    </xf>
    <xf numFmtId="0" fontId="28" fillId="0" borderId="34" xfId="0" applyNumberFormat="1" applyFont="1" applyFill="1" applyBorder="1" applyAlignment="1" applyProtection="1">
      <alignment horizontal="center" vertical="center"/>
    </xf>
    <xf numFmtId="0" fontId="17" fillId="0" borderId="35" xfId="0" applyNumberFormat="1" applyFont="1" applyFill="1" applyBorder="1" applyAlignment="1" applyProtection="1">
      <alignment horizontal="center" vertical="center"/>
    </xf>
    <xf numFmtId="0" fontId="17" fillId="0" borderId="23" xfId="0" applyNumberFormat="1" applyFont="1" applyFill="1" applyBorder="1" applyAlignment="1" applyProtection="1">
      <alignment horizontal="center" vertical="center"/>
    </xf>
    <xf numFmtId="0" fontId="17" fillId="0" borderId="7" xfId="0" applyNumberFormat="1" applyFont="1" applyFill="1" applyBorder="1" applyAlignment="1" applyProtection="1">
      <alignment horizontal="center" vertical="center"/>
    </xf>
    <xf numFmtId="0" fontId="17" fillId="0" borderId="8" xfId="0" applyNumberFormat="1" applyFont="1" applyFill="1" applyBorder="1" applyAlignment="1" applyProtection="1">
      <alignment horizontal="center" vertical="center"/>
    </xf>
    <xf numFmtId="0" fontId="17" fillId="0" borderId="9" xfId="0" applyNumberFormat="1" applyFont="1" applyFill="1" applyBorder="1" applyAlignment="1" applyProtection="1">
      <alignment horizontal="center" vertical="center"/>
    </xf>
    <xf numFmtId="0" fontId="17" fillId="0" borderId="41" xfId="0" applyNumberFormat="1" applyFont="1" applyFill="1" applyBorder="1" applyAlignment="1" applyProtection="1">
      <alignment horizontal="center" vertical="center" wrapText="1"/>
    </xf>
    <xf numFmtId="0" fontId="17" fillId="0" borderId="22" xfId="0" applyNumberFormat="1" applyFont="1" applyFill="1" applyBorder="1" applyAlignment="1" applyProtection="1">
      <alignment horizontal="center" vertical="center" wrapText="1"/>
    </xf>
    <xf numFmtId="0" fontId="17" fillId="0" borderId="37" xfId="0" applyNumberFormat="1" applyFont="1" applyFill="1" applyBorder="1" applyAlignment="1" applyProtection="1">
      <alignment horizontal="center" vertical="center" wrapText="1"/>
    </xf>
    <xf numFmtId="0" fontId="17" fillId="0" borderId="38" xfId="0" applyNumberFormat="1" applyFont="1" applyFill="1" applyBorder="1" applyAlignment="1" applyProtection="1">
      <alignment horizontal="center" vertical="center" wrapText="1"/>
    </xf>
    <xf numFmtId="0" fontId="17" fillId="0" borderId="39" xfId="0" applyNumberFormat="1" applyFont="1" applyFill="1" applyBorder="1" applyAlignment="1" applyProtection="1">
      <alignment horizontal="center" vertical="center" wrapText="1"/>
    </xf>
    <xf numFmtId="0" fontId="17" fillId="0" borderId="17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7" fillId="0" borderId="40" xfId="0" applyNumberFormat="1" applyFont="1" applyFill="1" applyBorder="1" applyAlignment="1" applyProtection="1">
      <alignment horizontal="center" vertical="center" wrapText="1"/>
    </xf>
    <xf numFmtId="0" fontId="17" fillId="0" borderId="30" xfId="0" applyNumberFormat="1" applyFont="1" applyFill="1" applyBorder="1" applyAlignment="1" applyProtection="1">
      <alignment horizontal="center" vertical="center" wrapText="1"/>
    </xf>
    <xf numFmtId="0" fontId="17" fillId="0" borderId="6" xfId="0" applyNumberFormat="1" applyFont="1" applyFill="1" applyBorder="1" applyAlignment="1" applyProtection="1">
      <alignment horizontal="center" vertical="center" wrapText="1"/>
    </xf>
    <xf numFmtId="0" fontId="17" fillId="0" borderId="31" xfId="0" applyNumberFormat="1" applyFont="1" applyFill="1" applyBorder="1" applyAlignment="1" applyProtection="1">
      <alignment horizontal="center" vertical="center" wrapText="1"/>
    </xf>
    <xf numFmtId="0" fontId="17" fillId="0" borderId="37" xfId="0" applyNumberFormat="1" applyFont="1" applyFill="1" applyBorder="1" applyAlignment="1" applyProtection="1">
      <alignment horizontal="center" vertical="center"/>
    </xf>
    <xf numFmtId="0" fontId="17" fillId="0" borderId="17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17" fillId="0" borderId="40" xfId="0" applyNumberFormat="1" applyFont="1" applyFill="1" applyBorder="1" applyAlignment="1" applyProtection="1">
      <alignment horizontal="center" vertical="center"/>
    </xf>
    <xf numFmtId="0" fontId="32" fillId="0" borderId="37" xfId="0" applyNumberFormat="1" applyFont="1" applyFill="1" applyBorder="1" applyAlignment="1" applyProtection="1">
      <alignment horizontal="center" vertical="center"/>
    </xf>
    <xf numFmtId="0" fontId="32" fillId="0" borderId="38" xfId="0" applyNumberFormat="1" applyFont="1" applyFill="1" applyBorder="1" applyAlignment="1" applyProtection="1">
      <alignment horizontal="center" vertical="center"/>
    </xf>
    <xf numFmtId="0" fontId="32" fillId="0" borderId="17" xfId="0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40" xfId="0" applyNumberFormat="1" applyFont="1" applyFill="1" applyBorder="1" applyAlignment="1" applyProtection="1">
      <alignment horizontal="center"/>
    </xf>
    <xf numFmtId="0" fontId="10" fillId="0" borderId="6" xfId="0" applyNumberFormat="1" applyFont="1" applyFill="1" applyBorder="1" applyAlignment="1" applyProtection="1">
      <alignment horizontal="center"/>
    </xf>
    <xf numFmtId="0" fontId="10" fillId="0" borderId="31" xfId="0" applyNumberFormat="1" applyFont="1" applyFill="1" applyBorder="1" applyAlignment="1" applyProtection="1">
      <alignment horizontal="center"/>
    </xf>
    <xf numFmtId="0" fontId="28" fillId="0" borderId="17" xfId="0" applyNumberFormat="1" applyFont="1" applyFill="1" applyBorder="1" applyAlignment="1" applyProtection="1">
      <alignment horizontal="center" vertical="center"/>
    </xf>
    <xf numFmtId="0" fontId="28" fillId="0" borderId="0" xfId="0" applyNumberFormat="1" applyFont="1" applyFill="1" applyBorder="1" applyAlignment="1" applyProtection="1">
      <alignment horizontal="center" vertical="center"/>
    </xf>
    <xf numFmtId="0" fontId="28" fillId="0" borderId="37" xfId="0" applyNumberFormat="1" applyFont="1" applyFill="1" applyBorder="1" applyAlignment="1" applyProtection="1">
      <alignment horizontal="center" vertical="center" wrapText="1"/>
    </xf>
    <xf numFmtId="0" fontId="28" fillId="0" borderId="38" xfId="0" applyNumberFormat="1" applyFont="1" applyFill="1" applyBorder="1" applyAlignment="1" applyProtection="1">
      <alignment horizontal="center" vertical="center" wrapText="1"/>
    </xf>
    <xf numFmtId="0" fontId="28" fillId="0" borderId="17" xfId="0" applyNumberFormat="1" applyFont="1" applyFill="1" applyBorder="1" applyAlignment="1" applyProtection="1">
      <alignment horizontal="center" vertical="center" wrapText="1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28" fillId="0" borderId="30" xfId="0" applyNumberFormat="1" applyFont="1" applyFill="1" applyBorder="1" applyAlignment="1" applyProtection="1">
      <alignment horizontal="center" vertical="center" wrapText="1"/>
    </xf>
    <xf numFmtId="0" fontId="28" fillId="0" borderId="6" xfId="0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15" fillId="0" borderId="2" xfId="0" applyNumberFormat="1" applyFont="1" applyFill="1" applyBorder="1" applyAlignment="1" applyProtection="1">
      <alignment horizontal="center" vertical="center"/>
    </xf>
    <xf numFmtId="0" fontId="15" fillId="0" borderId="17" xfId="0" applyNumberFormat="1" applyFont="1" applyFill="1" applyBorder="1" applyAlignment="1" applyProtection="1">
      <alignment horizontal="center" vertical="center"/>
    </xf>
    <xf numFmtId="0" fontId="15" fillId="0" borderId="40" xfId="0" applyNumberFormat="1" applyFont="1" applyFill="1" applyBorder="1" applyAlignment="1" applyProtection="1">
      <alignment horizontal="center" vertical="center"/>
    </xf>
    <xf numFmtId="0" fontId="31" fillId="0" borderId="4" xfId="0" applyNumberFormat="1" applyFont="1" applyFill="1" applyBorder="1" applyAlignment="1" applyProtection="1">
      <alignment horizontal="center" vertical="center"/>
    </xf>
    <xf numFmtId="0" fontId="31" fillId="0" borderId="1" xfId="0" applyNumberFormat="1" applyFont="1" applyFill="1" applyBorder="1" applyAlignment="1" applyProtection="1">
      <alignment horizontal="center" vertical="center"/>
    </xf>
    <xf numFmtId="0" fontId="31" fillId="0" borderId="2" xfId="0" applyNumberFormat="1" applyFont="1" applyFill="1" applyBorder="1" applyAlignment="1" applyProtection="1">
      <alignment horizontal="center" vertical="center"/>
    </xf>
    <xf numFmtId="0" fontId="31" fillId="0" borderId="17" xfId="0" applyNumberFormat="1" applyFont="1" applyFill="1" applyBorder="1" applyAlignment="1" applyProtection="1">
      <alignment horizontal="center" vertical="center"/>
    </xf>
    <xf numFmtId="0" fontId="31" fillId="0" borderId="0" xfId="0" applyNumberFormat="1" applyFont="1" applyFill="1" applyBorder="1" applyAlignment="1" applyProtection="1">
      <alignment horizontal="center" vertical="center"/>
    </xf>
    <xf numFmtId="0" fontId="31" fillId="0" borderId="40" xfId="0" applyNumberFormat="1" applyFont="1" applyFill="1" applyBorder="1" applyAlignment="1" applyProtection="1">
      <alignment horizontal="center" vertical="center"/>
    </xf>
    <xf numFmtId="0" fontId="31" fillId="0" borderId="30" xfId="0" applyNumberFormat="1" applyFont="1" applyFill="1" applyBorder="1" applyAlignment="1" applyProtection="1">
      <alignment horizontal="center" vertical="center"/>
    </xf>
    <xf numFmtId="0" fontId="31" fillId="0" borderId="6" xfId="0" applyNumberFormat="1" applyFont="1" applyFill="1" applyBorder="1" applyAlignment="1" applyProtection="1">
      <alignment horizontal="center" vertical="center"/>
    </xf>
    <xf numFmtId="0" fontId="31" fillId="0" borderId="31" xfId="0" applyNumberFormat="1" applyFont="1" applyFill="1" applyBorder="1" applyAlignment="1" applyProtection="1">
      <alignment horizontal="center" vertical="center"/>
    </xf>
    <xf numFmtId="0" fontId="17" fillId="0" borderId="42" xfId="0" applyNumberFormat="1" applyFont="1" applyFill="1" applyBorder="1" applyAlignment="1" applyProtection="1">
      <alignment horizontal="center" vertical="center" wrapText="1"/>
    </xf>
    <xf numFmtId="0" fontId="17" fillId="0" borderId="43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30" fillId="0" borderId="17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Border="1" applyAlignment="1" applyProtection="1">
      <alignment horizontal="center" vertical="center"/>
    </xf>
    <xf numFmtId="0" fontId="30" fillId="0" borderId="40" xfId="0" applyNumberFormat="1" applyFont="1" applyFill="1" applyBorder="1" applyAlignment="1" applyProtection="1">
      <alignment horizontal="center" vertical="center"/>
    </xf>
    <xf numFmtId="0" fontId="30" fillId="0" borderId="30" xfId="0" applyNumberFormat="1" applyFont="1" applyFill="1" applyBorder="1" applyAlignment="1" applyProtection="1">
      <alignment horizontal="center" vertical="center"/>
    </xf>
    <xf numFmtId="0" fontId="30" fillId="0" borderId="6" xfId="0" applyNumberFormat="1" applyFont="1" applyFill="1" applyBorder="1" applyAlignment="1" applyProtection="1">
      <alignment horizontal="center" vertical="center"/>
    </xf>
    <xf numFmtId="0" fontId="30" fillId="0" borderId="31" xfId="0" applyNumberFormat="1" applyFont="1" applyFill="1" applyBorder="1" applyAlignment="1" applyProtection="1">
      <alignment horizontal="center" vertical="center"/>
    </xf>
    <xf numFmtId="0" fontId="29" fillId="0" borderId="4" xfId="0" applyNumberFormat="1" applyFont="1" applyFill="1" applyBorder="1" applyAlignment="1" applyProtection="1">
      <alignment horizontal="center" vertical="center"/>
    </xf>
    <xf numFmtId="0" fontId="29" fillId="0" borderId="1" xfId="0" applyNumberFormat="1" applyFont="1" applyFill="1" applyBorder="1" applyAlignment="1" applyProtection="1">
      <alignment horizontal="center" vertical="center"/>
    </xf>
    <xf numFmtId="0" fontId="29" fillId="0" borderId="2" xfId="0" applyNumberFormat="1" applyFont="1" applyFill="1" applyBorder="1" applyAlignment="1" applyProtection="1">
      <alignment horizontal="center" vertical="center"/>
    </xf>
    <xf numFmtId="0" fontId="29" fillId="0" borderId="30" xfId="0" applyNumberFormat="1" applyFont="1" applyFill="1" applyBorder="1" applyAlignment="1" applyProtection="1">
      <alignment horizontal="center" vertical="center"/>
    </xf>
    <xf numFmtId="0" fontId="29" fillId="0" borderId="6" xfId="0" applyNumberFormat="1" applyFont="1" applyFill="1" applyBorder="1" applyAlignment="1" applyProtection="1">
      <alignment horizontal="center" vertical="center"/>
    </xf>
    <xf numFmtId="0" fontId="29" fillId="0" borderId="31" xfId="0" applyNumberFormat="1" applyFont="1" applyFill="1" applyBorder="1" applyAlignment="1" applyProtection="1">
      <alignment horizontal="center" vertical="center"/>
    </xf>
    <xf numFmtId="0" fontId="17" fillId="0" borderId="24" xfId="0" applyNumberFormat="1" applyFont="1" applyFill="1" applyBorder="1" applyAlignment="1" applyProtection="1">
      <alignment horizontal="center" vertical="center" wrapText="1"/>
    </xf>
    <xf numFmtId="0" fontId="29" fillId="0" borderId="35" xfId="0" applyNumberFormat="1" applyFont="1" applyFill="1" applyBorder="1" applyAlignment="1" applyProtection="1">
      <alignment horizontal="center" vertical="center"/>
    </xf>
    <xf numFmtId="0" fontId="29" fillId="0" borderId="24" xfId="0" applyNumberFormat="1" applyFont="1" applyFill="1" applyBorder="1" applyAlignment="1" applyProtection="1">
      <alignment horizontal="center" vertical="center"/>
    </xf>
    <xf numFmtId="0" fontId="29" fillId="0" borderId="34" xfId="0" applyNumberFormat="1" applyFont="1" applyFill="1" applyBorder="1" applyAlignment="1" applyProtection="1">
      <alignment horizontal="center" vertical="center"/>
    </xf>
    <xf numFmtId="0" fontId="26" fillId="0" borderId="4" xfId="0" applyNumberFormat="1" applyFont="1" applyFill="1" applyBorder="1" applyAlignment="1" applyProtection="1">
      <alignment horizontal="center" vertical="center"/>
    </xf>
    <xf numFmtId="0" fontId="26" fillId="0" borderId="1" xfId="0" applyNumberFormat="1" applyFont="1" applyFill="1" applyBorder="1" applyAlignment="1" applyProtection="1">
      <alignment horizontal="center" vertical="center"/>
    </xf>
    <xf numFmtId="0" fontId="26" fillId="0" borderId="2" xfId="0" applyNumberFormat="1" applyFont="1" applyFill="1" applyBorder="1" applyAlignment="1" applyProtection="1">
      <alignment horizontal="center" vertical="center"/>
    </xf>
    <xf numFmtId="0" fontId="26" fillId="0" borderId="30" xfId="0" applyNumberFormat="1" applyFont="1" applyFill="1" applyBorder="1" applyAlignment="1" applyProtection="1">
      <alignment horizontal="center" vertical="center"/>
    </xf>
    <xf numFmtId="0" fontId="26" fillId="0" borderId="6" xfId="0" applyNumberFormat="1" applyFont="1" applyFill="1" applyBorder="1" applyAlignment="1" applyProtection="1">
      <alignment horizontal="center" vertical="center"/>
    </xf>
    <xf numFmtId="0" fontId="26" fillId="0" borderId="31" xfId="0" applyNumberFormat="1" applyFont="1" applyFill="1" applyBorder="1" applyAlignment="1" applyProtection="1">
      <alignment horizontal="center" vertical="center"/>
    </xf>
    <xf numFmtId="0" fontId="26" fillId="0" borderId="5" xfId="0" applyNumberFormat="1" applyFont="1" applyFill="1" applyBorder="1" applyAlignment="1" applyProtection="1">
      <alignment horizontal="center" vertical="center"/>
    </xf>
    <xf numFmtId="0" fontId="26" fillId="0" borderId="3" xfId="0" applyNumberFormat="1" applyFont="1" applyFill="1" applyBorder="1" applyAlignment="1" applyProtection="1">
      <alignment horizontal="center" vertical="center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30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0" fontId="15" fillId="0" borderId="31" xfId="0" applyNumberFormat="1" applyFont="1" applyFill="1" applyBorder="1" applyAlignment="1" applyProtection="1">
      <alignment horizontal="center" vertical="center" wrapText="1"/>
    </xf>
    <xf numFmtId="0" fontId="18" fillId="0" borderId="4" xfId="0" applyNumberFormat="1" applyFont="1" applyFill="1" applyBorder="1" applyAlignment="1" applyProtection="1">
      <alignment horizontal="center" vertical="center"/>
    </xf>
    <xf numFmtId="0" fontId="18" fillId="0" borderId="1" xfId="0" applyNumberFormat="1" applyFont="1" applyFill="1" applyBorder="1" applyAlignment="1" applyProtection="1">
      <alignment horizontal="center" vertical="center"/>
    </xf>
    <xf numFmtId="0" fontId="18" fillId="0" borderId="2" xfId="0" applyNumberFormat="1" applyFont="1" applyFill="1" applyBorder="1" applyAlignment="1" applyProtection="1">
      <alignment horizontal="center" vertical="center"/>
    </xf>
    <xf numFmtId="0" fontId="18" fillId="0" borderId="30" xfId="0" applyNumberFormat="1" applyFont="1" applyFill="1" applyBorder="1" applyAlignment="1" applyProtection="1">
      <alignment horizontal="center" vertical="center"/>
    </xf>
    <xf numFmtId="0" fontId="18" fillId="0" borderId="6" xfId="0" applyNumberFormat="1" applyFont="1" applyFill="1" applyBorder="1" applyAlignment="1" applyProtection="1">
      <alignment horizontal="center" vertical="center"/>
    </xf>
    <xf numFmtId="0" fontId="18" fillId="0" borderId="31" xfId="0" applyNumberFormat="1" applyFont="1" applyFill="1" applyBorder="1" applyAlignment="1" applyProtection="1">
      <alignment horizontal="center" vertical="center"/>
    </xf>
    <xf numFmtId="0" fontId="27" fillId="0" borderId="32" xfId="0" applyNumberFormat="1" applyFont="1" applyFill="1" applyBorder="1" applyAlignment="1" applyProtection="1">
      <alignment horizontal="center" vertical="center"/>
    </xf>
    <xf numFmtId="0" fontId="27" fillId="0" borderId="1" xfId="0" applyNumberFormat="1" applyFont="1" applyFill="1" applyBorder="1" applyAlignment="1" applyProtection="1">
      <alignment horizontal="center" vertical="center"/>
    </xf>
    <xf numFmtId="0" fontId="27" fillId="0" borderId="2" xfId="0" applyNumberFormat="1" applyFont="1" applyFill="1" applyBorder="1" applyAlignment="1" applyProtection="1">
      <alignment horizontal="center" vertical="center"/>
    </xf>
    <xf numFmtId="0" fontId="27" fillId="0" borderId="36" xfId="0" applyNumberFormat="1" applyFont="1" applyFill="1" applyBorder="1" applyAlignment="1" applyProtection="1">
      <alignment horizontal="center" vertical="center"/>
    </xf>
    <xf numFmtId="0" fontId="27" fillId="0" borderId="6" xfId="0" applyNumberFormat="1" applyFont="1" applyFill="1" applyBorder="1" applyAlignment="1" applyProtection="1">
      <alignment horizontal="center" vertical="center"/>
    </xf>
    <xf numFmtId="0" fontId="27" fillId="0" borderId="31" xfId="0" applyNumberFormat="1" applyFont="1" applyFill="1" applyBorder="1" applyAlignment="1" applyProtection="1">
      <alignment horizontal="center" vertical="center"/>
    </xf>
    <xf numFmtId="0" fontId="27" fillId="0" borderId="33" xfId="0" applyNumberFormat="1" applyFont="1" applyFill="1" applyBorder="1" applyAlignment="1" applyProtection="1">
      <alignment horizontal="center" vertical="center"/>
    </xf>
    <xf numFmtId="0" fontId="27" fillId="0" borderId="24" xfId="0" applyNumberFormat="1" applyFont="1" applyFill="1" applyBorder="1" applyAlignment="1" applyProtection="1">
      <alignment horizontal="center" vertical="center"/>
    </xf>
    <xf numFmtId="0" fontId="27" fillId="0" borderId="34" xfId="0" applyNumberFormat="1" applyFont="1" applyFill="1" applyBorder="1" applyAlignment="1" applyProtection="1">
      <alignment horizontal="center" vertical="center"/>
    </xf>
    <xf numFmtId="0" fontId="15" fillId="0" borderId="35" xfId="0" applyNumberFormat="1" applyFont="1" applyFill="1" applyBorder="1" applyAlignment="1" applyProtection="1">
      <alignment horizontal="center" vertical="center" wrapText="1"/>
    </xf>
    <xf numFmtId="0" fontId="15" fillId="0" borderId="24" xfId="0" applyNumberFormat="1" applyFont="1" applyFill="1" applyBorder="1" applyAlignment="1" applyProtection="1">
      <alignment horizontal="center" vertical="center" wrapText="1"/>
    </xf>
    <xf numFmtId="0" fontId="15" fillId="0" borderId="34" xfId="0" applyNumberFormat="1" applyFont="1" applyFill="1" applyBorder="1" applyAlignment="1" applyProtection="1">
      <alignment horizontal="center" vertical="center" wrapText="1"/>
    </xf>
    <xf numFmtId="0" fontId="26" fillId="0" borderId="35" xfId="0" applyNumberFormat="1" applyFont="1" applyFill="1" applyBorder="1" applyAlignment="1" applyProtection="1">
      <alignment horizontal="center" vertical="center"/>
    </xf>
    <xf numFmtId="0" fontId="26" fillId="0" borderId="24" xfId="0" applyNumberFormat="1" applyFont="1" applyFill="1" applyBorder="1" applyAlignment="1" applyProtection="1">
      <alignment horizontal="center" vertical="center"/>
    </xf>
    <xf numFmtId="0" fontId="26" fillId="0" borderId="34" xfId="0" applyNumberFormat="1" applyFont="1" applyFill="1" applyBorder="1" applyAlignment="1" applyProtection="1">
      <alignment horizontal="center" vertical="center"/>
    </xf>
    <xf numFmtId="0" fontId="18" fillId="0" borderId="35" xfId="0" applyNumberFormat="1" applyFont="1" applyFill="1" applyBorder="1" applyAlignment="1" applyProtection="1">
      <alignment horizontal="center" vertical="center"/>
    </xf>
    <xf numFmtId="0" fontId="18" fillId="0" borderId="24" xfId="0" applyNumberFormat="1" applyFont="1" applyFill="1" applyBorder="1" applyAlignment="1" applyProtection="1">
      <alignment horizontal="center" vertical="center"/>
    </xf>
    <xf numFmtId="0" fontId="18" fillId="0" borderId="34" xfId="0" applyNumberFormat="1" applyFont="1" applyFill="1" applyBorder="1" applyAlignment="1" applyProtection="1">
      <alignment horizontal="center" vertical="center"/>
    </xf>
    <xf numFmtId="0" fontId="26" fillId="0" borderId="23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3" fillId="3" borderId="44" xfId="1" applyNumberFormat="1" applyFont="1" applyFill="1" applyBorder="1" applyAlignment="1" applyProtection="1">
      <alignment horizontal="center" vertical="center" shrinkToFit="1"/>
    </xf>
    <xf numFmtId="0" fontId="13" fillId="3" borderId="45" xfId="1" applyNumberFormat="1" applyFont="1" applyFill="1" applyBorder="1" applyAlignment="1" applyProtection="1">
      <alignment horizontal="center" vertical="center" shrinkToFit="1"/>
    </xf>
    <xf numFmtId="0" fontId="13" fillId="3" borderId="46" xfId="1" applyNumberFormat="1" applyFont="1" applyFill="1" applyBorder="1" applyAlignment="1" applyProtection="1">
      <alignment horizontal="center" vertical="center" shrinkToFit="1"/>
    </xf>
    <xf numFmtId="0" fontId="13" fillId="3" borderId="47" xfId="1" applyNumberFormat="1" applyFont="1" applyFill="1" applyBorder="1" applyAlignment="1" applyProtection="1">
      <alignment horizontal="center" vertical="center" shrinkToFit="1"/>
    </xf>
    <xf numFmtId="0" fontId="13" fillId="0" borderId="27" xfId="1" applyNumberFormat="1" applyFont="1" applyFill="1" applyBorder="1" applyAlignment="1" applyProtection="1">
      <alignment horizontal="center" vertical="center" wrapText="1" shrinkToFit="1"/>
    </xf>
    <xf numFmtId="0" fontId="13" fillId="0" borderId="28" xfId="1" applyNumberFormat="1" applyFont="1" applyFill="1" applyBorder="1" applyAlignment="1" applyProtection="1">
      <alignment horizontal="center" vertical="center" wrapText="1" shrinkToFit="1"/>
    </xf>
    <xf numFmtId="0" fontId="13" fillId="0" borderId="29" xfId="1" applyNumberFormat="1" applyFont="1" applyFill="1" applyBorder="1" applyAlignment="1" applyProtection="1">
      <alignment horizontal="center" vertical="center" wrapText="1" shrinkToFit="1"/>
    </xf>
    <xf numFmtId="0" fontId="13" fillId="0" borderId="48" xfId="1" applyNumberFormat="1" applyFont="1" applyFill="1" applyBorder="1" applyAlignment="1" applyProtection="1">
      <alignment horizontal="left" vertical="top" shrinkToFit="1"/>
    </xf>
    <xf numFmtId="0" fontId="13" fillId="0" borderId="28" xfId="1" applyNumberFormat="1" applyFont="1" applyFill="1" applyBorder="1" applyAlignment="1" applyProtection="1">
      <alignment horizontal="left" vertical="top" shrinkToFit="1"/>
    </xf>
    <xf numFmtId="0" fontId="13" fillId="0" borderId="29" xfId="1" applyNumberFormat="1" applyFont="1" applyFill="1" applyBorder="1" applyAlignment="1" applyProtection="1">
      <alignment horizontal="left" vertical="top" shrinkToFit="1"/>
    </xf>
    <xf numFmtId="0" fontId="13" fillId="0" borderId="0" xfId="1" applyNumberFormat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/>
  </cellStyles>
  <dxfs count="2">
    <dxf>
      <fill>
        <patternFill patternType="solid">
          <fgColor indexed="65"/>
          <bgColor indexed="1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25" name="Text Box 8"/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26" name="Text Box 9"/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27" name="Text Box 18"/>
        <xdr:cNvSpPr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28" name="Text Box 19"/>
        <xdr:cNvSpPr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29" name="Text Box 20"/>
        <xdr:cNvSpPr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30" name="Text Box 21"/>
        <xdr:cNvSpPr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31" name="Text Box 8"/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32" name="Text Box 9"/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33" name="Text Box 18"/>
        <xdr:cNvSpPr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34" name="Text Box 19"/>
        <xdr:cNvSpPr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35" name="Text Box 20"/>
        <xdr:cNvSpPr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36" name="Text Box 21"/>
        <xdr:cNvSpPr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307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15</xdr:row>
      <xdr:rowOff>152400</xdr:rowOff>
    </xdr:from>
    <xdr:to>
      <xdr:col>23</xdr:col>
      <xdr:colOff>85725</xdr:colOff>
      <xdr:row>15</xdr:row>
      <xdr:rowOff>152400</xdr:rowOff>
    </xdr:to>
    <xdr:sp macro="" textlink="">
      <xdr:nvSpPr>
        <xdr:cNvPr id="3074" name="直線コネクタ 4"/>
        <xdr:cNvSpPr>
          <a:spLocks noChangeShapeType="1"/>
        </xdr:cNvSpPr>
      </xdr:nvSpPr>
      <xdr:spPr bwMode="auto">
        <a:xfrm>
          <a:off x="904875" y="2209800"/>
          <a:ext cx="2028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21</xdr:row>
      <xdr:rowOff>152400</xdr:rowOff>
    </xdr:from>
    <xdr:to>
      <xdr:col>6</xdr:col>
      <xdr:colOff>76200</xdr:colOff>
      <xdr:row>21</xdr:row>
      <xdr:rowOff>152400</xdr:rowOff>
    </xdr:to>
    <xdr:sp macro="" textlink="">
      <xdr:nvSpPr>
        <xdr:cNvPr id="3075" name="直線コネクタ 6"/>
        <xdr:cNvSpPr>
          <a:spLocks noChangeShapeType="1"/>
        </xdr:cNvSpPr>
      </xdr:nvSpPr>
      <xdr:spPr bwMode="auto">
        <a:xfrm>
          <a:off x="314325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sp macro="" textlink="">
      <xdr:nvSpPr>
        <xdr:cNvPr id="3076" name="直線コネクタ 8"/>
        <xdr:cNvSpPr>
          <a:spLocks noChangeShapeType="1"/>
        </xdr:cNvSpPr>
      </xdr:nvSpPr>
      <xdr:spPr bwMode="auto">
        <a:xfrm>
          <a:off x="314325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sp macro="" textlink="">
      <xdr:nvSpPr>
        <xdr:cNvPr id="3077" name="直線コネクタ 9"/>
        <xdr:cNvSpPr>
          <a:spLocks noChangeShapeType="1"/>
        </xdr:cNvSpPr>
      </xdr:nvSpPr>
      <xdr:spPr bwMode="auto">
        <a:xfrm>
          <a:off x="323850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27</xdr:row>
      <xdr:rowOff>152400</xdr:rowOff>
    </xdr:from>
    <xdr:to>
      <xdr:col>6</xdr:col>
      <xdr:colOff>76200</xdr:colOff>
      <xdr:row>27</xdr:row>
      <xdr:rowOff>152400</xdr:rowOff>
    </xdr:to>
    <xdr:sp macro="" textlink="">
      <xdr:nvSpPr>
        <xdr:cNvPr id="3078" name="直線コネクタ 10"/>
        <xdr:cNvSpPr>
          <a:spLocks noChangeShapeType="1"/>
        </xdr:cNvSpPr>
      </xdr:nvSpPr>
      <xdr:spPr bwMode="auto">
        <a:xfrm>
          <a:off x="314325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21</xdr:row>
      <xdr:rowOff>152400</xdr:rowOff>
    </xdr:from>
    <xdr:to>
      <xdr:col>16</xdr:col>
      <xdr:colOff>95250</xdr:colOff>
      <xdr:row>21</xdr:row>
      <xdr:rowOff>152400</xdr:rowOff>
    </xdr:to>
    <xdr:sp macro="" textlink="">
      <xdr:nvSpPr>
        <xdr:cNvPr id="3079" name="直線コネクタ 12"/>
        <xdr:cNvSpPr>
          <a:spLocks noChangeShapeType="1"/>
        </xdr:cNvSpPr>
      </xdr:nvSpPr>
      <xdr:spPr bwMode="auto">
        <a:xfrm>
          <a:off x="942975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23</xdr:row>
      <xdr:rowOff>152400</xdr:rowOff>
    </xdr:from>
    <xdr:to>
      <xdr:col>16</xdr:col>
      <xdr:colOff>95250</xdr:colOff>
      <xdr:row>23</xdr:row>
      <xdr:rowOff>152400</xdr:rowOff>
    </xdr:to>
    <xdr:sp macro="" textlink="">
      <xdr:nvSpPr>
        <xdr:cNvPr id="3080" name="直線コネクタ 18"/>
        <xdr:cNvSpPr>
          <a:spLocks noChangeShapeType="1"/>
        </xdr:cNvSpPr>
      </xdr:nvSpPr>
      <xdr:spPr bwMode="auto">
        <a:xfrm>
          <a:off x="942975" y="36004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25</xdr:row>
      <xdr:rowOff>152400</xdr:rowOff>
    </xdr:from>
    <xdr:to>
      <xdr:col>16</xdr:col>
      <xdr:colOff>95250</xdr:colOff>
      <xdr:row>25</xdr:row>
      <xdr:rowOff>152400</xdr:rowOff>
    </xdr:to>
    <xdr:sp macro="" textlink="">
      <xdr:nvSpPr>
        <xdr:cNvPr id="3081" name="直線コネクタ 19"/>
        <xdr:cNvSpPr>
          <a:spLocks noChangeShapeType="1"/>
        </xdr:cNvSpPr>
      </xdr:nvSpPr>
      <xdr:spPr bwMode="auto">
        <a:xfrm>
          <a:off x="942975" y="40005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27</xdr:row>
      <xdr:rowOff>152400</xdr:rowOff>
    </xdr:from>
    <xdr:to>
      <xdr:col>16</xdr:col>
      <xdr:colOff>95250</xdr:colOff>
      <xdr:row>27</xdr:row>
      <xdr:rowOff>152400</xdr:rowOff>
    </xdr:to>
    <xdr:sp macro="" textlink="">
      <xdr:nvSpPr>
        <xdr:cNvPr id="3082" name="直線コネクタ 20"/>
        <xdr:cNvSpPr>
          <a:spLocks noChangeShapeType="1"/>
        </xdr:cNvSpPr>
      </xdr:nvSpPr>
      <xdr:spPr bwMode="auto">
        <a:xfrm>
          <a:off x="942975" y="44005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 editAs="oneCell">
    <xdr:from>
      <xdr:col>17</xdr:col>
      <xdr:colOff>114300</xdr:colOff>
      <xdr:row>34</xdr:row>
      <xdr:rowOff>9525</xdr:rowOff>
    </xdr:from>
    <xdr:to>
      <xdr:col>19</xdr:col>
      <xdr:colOff>28575</xdr:colOff>
      <xdr:row>35</xdr:row>
      <xdr:rowOff>0</xdr:rowOff>
    </xdr:to>
    <xdr:sp macro="" textlink="">
      <xdr:nvSpPr>
        <xdr:cNvPr id="3083" name="正方形/長方形 11"/>
        <xdr:cNvSpPr>
          <a:spLocks noChangeArrowheads="1"/>
        </xdr:cNvSpPr>
      </xdr:nvSpPr>
      <xdr:spPr bwMode="auto">
        <a:xfrm>
          <a:off x="2219325" y="538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34</xdr:row>
      <xdr:rowOff>9525</xdr:rowOff>
    </xdr:from>
    <xdr:to>
      <xdr:col>57</xdr:col>
      <xdr:colOff>152400</xdr:colOff>
      <xdr:row>35</xdr:row>
      <xdr:rowOff>0</xdr:rowOff>
    </xdr:to>
    <xdr:sp macro="" textlink="">
      <xdr:nvSpPr>
        <xdr:cNvPr id="3084" name="正方形/長方形 13"/>
        <xdr:cNvSpPr>
          <a:spLocks noChangeArrowheads="1"/>
        </xdr:cNvSpPr>
      </xdr:nvSpPr>
      <xdr:spPr bwMode="auto">
        <a:xfrm>
          <a:off x="7019925" y="538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21</xdr:col>
      <xdr:colOff>0</xdr:colOff>
      <xdr:row>22</xdr:row>
      <xdr:rowOff>57150</xdr:rowOff>
    </xdr:from>
    <xdr:to>
      <xdr:col>22</xdr:col>
      <xdr:colOff>28575</xdr:colOff>
      <xdr:row>22</xdr:row>
      <xdr:rowOff>238125</xdr:rowOff>
    </xdr:to>
    <xdr:sp macro="" textlink="">
      <xdr:nvSpPr>
        <xdr:cNvPr id="3085" name="正方形/長方形 14"/>
        <xdr:cNvSpPr>
          <a:spLocks noChangeArrowheads="1"/>
        </xdr:cNvSpPr>
      </xdr:nvSpPr>
      <xdr:spPr bwMode="auto">
        <a:xfrm>
          <a:off x="2600325" y="325755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6" name="正方形/長方形 15"/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87" name="正方形/長方形 16"/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28</xdr:row>
      <xdr:rowOff>57150</xdr:rowOff>
    </xdr:from>
    <xdr:to>
      <xdr:col>22</xdr:col>
      <xdr:colOff>28575</xdr:colOff>
      <xdr:row>28</xdr:row>
      <xdr:rowOff>238125</xdr:rowOff>
    </xdr:to>
    <xdr:sp macro="" textlink="">
      <xdr:nvSpPr>
        <xdr:cNvPr id="3088" name="正方形/長方形 17"/>
        <xdr:cNvSpPr>
          <a:spLocks noChangeArrowheads="1"/>
        </xdr:cNvSpPr>
      </xdr:nvSpPr>
      <xdr:spPr bwMode="auto">
        <a:xfrm>
          <a:off x="2600325" y="445770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9" name="正方形/長方形 14"/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90" name="正方形/長方形 14"/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1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2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3" name="正方形/長方形 11"/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4" name="正方形/長方形 13"/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5" name="正方形/長方形 11"/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6" name="正方形/長方形 13"/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7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8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099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0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1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2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3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4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5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6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07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08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9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0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11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2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3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4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5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6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7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8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19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0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1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2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3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4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5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6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7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8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9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0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1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2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3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4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5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6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7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8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9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0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1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2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3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4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5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6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7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8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9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0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3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4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5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6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7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8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9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0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3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4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5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6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7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8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9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0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3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4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5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6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7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8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7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3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4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5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6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1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2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3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4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5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6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1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2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3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4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5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6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1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2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3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4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1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1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2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9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0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9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0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9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0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5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1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2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7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8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9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0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21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2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6145" name="テキスト ボックス 1"/>
        <xdr:cNvSpPr>
          <a:spLocks noChangeArrowheads="1"/>
        </xdr:cNvSpPr>
      </xdr:nvSpPr>
      <xdr:spPr bwMode="auto">
        <a:xfrm>
          <a:off x="371475" y="161925"/>
          <a:ext cx="5810250" cy="4200525"/>
        </a:xfrm>
        <a:prstGeom prst="rect">
          <a:avLst/>
        </a:prstGeom>
        <a:solidFill>
          <a:srgbClr val="FFFF66"/>
        </a:solidFill>
        <a:ln w="9525" cmpd="sng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tomi%20Aida/Desktop/&#20843;&#21315;&#20195;&#21488;VBC/&#20843;&#21315;&#20195;&#21488;VBC&#12288;28&#24180;&#24230;/&#12503;&#12525;&#12464;&#12521;&#12512;&#12456;&#12531;&#12488;&#12522;&#12540;&#12471;&#12540;&#12488;&#30007;&#2337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41" zoomScaleNormal="100" workbookViewId="0">
      <selection activeCell="AF48" sqref="AF4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45" width="1.625" customWidth="1"/>
    <col min="46" max="46" width="5.87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16384" width="9" style="2"/>
  </cols>
  <sheetData>
    <row r="1" spans="1:51" ht="31.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</row>
    <row r="2" spans="1:51" ht="14.45" customHeight="1">
      <c r="A2" s="70" t="s">
        <v>1</v>
      </c>
      <c r="B2" s="71"/>
      <c r="C2" s="72" t="s">
        <v>2</v>
      </c>
      <c r="D2" s="73"/>
      <c r="E2" s="73"/>
      <c r="F2" s="73"/>
      <c r="G2" s="73"/>
      <c r="H2" s="73"/>
      <c r="I2" s="74"/>
      <c r="J2" s="75" t="s">
        <v>3</v>
      </c>
      <c r="K2" s="76"/>
      <c r="L2" s="76"/>
      <c r="M2" s="76"/>
      <c r="N2" s="76"/>
      <c r="O2" s="77"/>
      <c r="P2" s="75" t="s">
        <v>4</v>
      </c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9" t="s">
        <v>5</v>
      </c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5"/>
      <c r="AT2" s="40"/>
      <c r="AV2" s="1" t="s">
        <v>6</v>
      </c>
      <c r="AW2" t="s">
        <v>7</v>
      </c>
      <c r="AX2" t="s">
        <v>8</v>
      </c>
    </row>
    <row r="3" spans="1:51" ht="24" customHeight="1">
      <c r="A3" s="80" t="s">
        <v>9</v>
      </c>
      <c r="B3" s="81"/>
      <c r="C3" s="82" t="s">
        <v>10</v>
      </c>
      <c r="D3" s="83"/>
      <c r="E3" s="83"/>
      <c r="F3" s="83"/>
      <c r="G3" s="83"/>
      <c r="H3" s="83"/>
      <c r="I3" s="84"/>
      <c r="J3" s="85" t="s">
        <v>6</v>
      </c>
      <c r="K3" s="86"/>
      <c r="L3" s="86"/>
      <c r="M3" s="86"/>
      <c r="N3" s="86"/>
      <c r="O3" s="87"/>
      <c r="P3" s="88" t="s">
        <v>11</v>
      </c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90" t="s">
        <v>7</v>
      </c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1"/>
      <c r="AT3" s="41"/>
      <c r="AV3" s="1" t="s">
        <v>12</v>
      </c>
      <c r="AW3" t="s">
        <v>13</v>
      </c>
      <c r="AX3" t="s">
        <v>14</v>
      </c>
      <c r="AY3" t="s">
        <v>15</v>
      </c>
    </row>
    <row r="4" spans="1:51" ht="20.100000000000001" customHeight="1">
      <c r="A4" s="92" t="s">
        <v>16</v>
      </c>
      <c r="B4" s="93"/>
      <c r="C4" s="94">
        <v>435043132</v>
      </c>
      <c r="D4" s="95"/>
      <c r="E4" s="95"/>
      <c r="F4" s="95"/>
      <c r="G4" s="95"/>
      <c r="H4" s="95"/>
      <c r="I4" s="96"/>
      <c r="J4" s="97" t="s">
        <v>17</v>
      </c>
      <c r="K4" s="98"/>
      <c r="L4" s="98"/>
      <c r="M4" s="98"/>
      <c r="N4" s="98"/>
      <c r="O4" s="99"/>
      <c r="P4" s="100" t="s">
        <v>18</v>
      </c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1"/>
      <c r="AT4" s="41"/>
      <c r="AV4" s="1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2" t="s">
        <v>20</v>
      </c>
      <c r="B5" s="103"/>
      <c r="C5" s="104"/>
      <c r="D5" s="105"/>
      <c r="E5" s="105"/>
      <c r="F5" s="105"/>
      <c r="G5" s="105"/>
      <c r="H5" s="105"/>
      <c r="I5" s="106"/>
      <c r="J5" s="107">
        <v>12007</v>
      </c>
      <c r="K5" s="107"/>
      <c r="L5" s="107"/>
      <c r="M5" s="107"/>
      <c r="N5" s="107"/>
      <c r="O5" s="107"/>
      <c r="P5" s="108" t="s">
        <v>21</v>
      </c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8" t="s">
        <v>22</v>
      </c>
      <c r="AF5" s="109"/>
      <c r="AG5" s="109"/>
      <c r="AH5" s="109"/>
      <c r="AI5" s="109"/>
      <c r="AJ5" s="109"/>
      <c r="AK5" s="110"/>
      <c r="AL5" s="110"/>
      <c r="AM5" s="110"/>
      <c r="AN5" s="110"/>
      <c r="AO5" s="110"/>
      <c r="AP5" s="110"/>
      <c r="AQ5" s="110"/>
      <c r="AR5" s="110"/>
      <c r="AS5" s="111"/>
      <c r="AT5" s="41"/>
      <c r="AV5" s="1" t="s">
        <v>23</v>
      </c>
      <c r="AW5" t="s">
        <v>24</v>
      </c>
    </row>
    <row r="6" spans="1:51" ht="22.5" customHeight="1">
      <c r="A6" s="186" t="s">
        <v>25</v>
      </c>
      <c r="B6" s="189"/>
      <c r="C6" s="112" t="s">
        <v>26</v>
      </c>
      <c r="D6" s="113"/>
      <c r="E6" s="114" t="s">
        <v>27</v>
      </c>
      <c r="F6" s="115"/>
      <c r="G6" s="116" t="s">
        <v>28</v>
      </c>
      <c r="H6" s="116"/>
      <c r="I6" s="116"/>
      <c r="J6" s="116" t="s">
        <v>29</v>
      </c>
      <c r="K6" s="116"/>
      <c r="L6" s="116"/>
      <c r="M6" s="116" t="s">
        <v>30</v>
      </c>
      <c r="N6" s="116"/>
      <c r="O6" s="116"/>
      <c r="P6" s="101" t="s">
        <v>31</v>
      </c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8" t="s">
        <v>32</v>
      </c>
      <c r="AL6" s="118"/>
      <c r="AM6" s="118"/>
      <c r="AN6" s="118"/>
      <c r="AO6" s="118"/>
      <c r="AP6" s="118"/>
      <c r="AQ6" s="118"/>
      <c r="AR6" s="118"/>
      <c r="AS6" s="118"/>
      <c r="AT6" s="42" t="s">
        <v>33</v>
      </c>
    </row>
    <row r="7" spans="1:51" ht="13.5" customHeight="1">
      <c r="A7" s="186"/>
      <c r="B7" s="189"/>
      <c r="C7" s="119" t="s">
        <v>34</v>
      </c>
      <c r="D7" s="120"/>
      <c r="E7" s="121" t="s">
        <v>35</v>
      </c>
      <c r="F7" s="122"/>
      <c r="G7" s="199">
        <v>513652763</v>
      </c>
      <c r="H7" s="199"/>
      <c r="I7" s="199"/>
      <c r="J7" s="199">
        <v>27507</v>
      </c>
      <c r="K7" s="199"/>
      <c r="L7" s="199"/>
      <c r="M7" s="199"/>
      <c r="N7" s="199"/>
      <c r="O7" s="199"/>
      <c r="P7" s="123" t="s">
        <v>36</v>
      </c>
      <c r="Q7" s="124"/>
      <c r="R7" s="125" t="s">
        <v>37</v>
      </c>
      <c r="S7" s="125"/>
      <c r="T7" s="125"/>
      <c r="U7" s="125"/>
      <c r="V7" s="15" t="s">
        <v>38</v>
      </c>
      <c r="W7" s="126" t="s">
        <v>39</v>
      </c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6" t="s">
        <v>40</v>
      </c>
      <c r="AL7" s="127" t="s">
        <v>41</v>
      </c>
      <c r="AM7" s="127"/>
      <c r="AN7" s="127"/>
      <c r="AO7" s="127"/>
      <c r="AP7" s="127"/>
      <c r="AQ7" s="127"/>
      <c r="AR7" s="127"/>
      <c r="AS7" s="58" t="s">
        <v>42</v>
      </c>
      <c r="AT7" s="196">
        <v>40</v>
      </c>
    </row>
    <row r="8" spans="1:51" ht="18" customHeight="1">
      <c r="A8" s="186"/>
      <c r="B8" s="189"/>
      <c r="C8" s="128" t="s">
        <v>43</v>
      </c>
      <c r="D8" s="129"/>
      <c r="E8" s="130" t="s">
        <v>44</v>
      </c>
      <c r="F8" s="131"/>
      <c r="G8" s="199"/>
      <c r="H8" s="199"/>
      <c r="I8" s="199"/>
      <c r="J8" s="199"/>
      <c r="K8" s="199"/>
      <c r="L8" s="199"/>
      <c r="M8" s="199"/>
      <c r="N8" s="199"/>
      <c r="O8" s="199"/>
      <c r="P8" s="132" t="s">
        <v>45</v>
      </c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4" t="s">
        <v>46</v>
      </c>
      <c r="AL8" s="135"/>
      <c r="AM8" s="135"/>
      <c r="AN8" s="135"/>
      <c r="AO8" s="18" t="s">
        <v>38</v>
      </c>
      <c r="AP8" s="135" t="s">
        <v>47</v>
      </c>
      <c r="AQ8" s="135"/>
      <c r="AR8" s="135"/>
      <c r="AS8" s="136"/>
      <c r="AT8" s="196"/>
    </row>
    <row r="9" spans="1:51" ht="14.45" customHeight="1">
      <c r="A9" s="186" t="s">
        <v>48</v>
      </c>
      <c r="B9" s="189"/>
      <c r="C9" s="119" t="s">
        <v>49</v>
      </c>
      <c r="D9" s="120"/>
      <c r="E9" s="121" t="s">
        <v>50</v>
      </c>
      <c r="F9" s="122"/>
      <c r="G9" s="199">
        <v>514765414</v>
      </c>
      <c r="H9" s="199"/>
      <c r="I9" s="199"/>
      <c r="J9" s="199"/>
      <c r="K9" s="199"/>
      <c r="L9" s="199"/>
      <c r="M9" s="199"/>
      <c r="N9" s="199"/>
      <c r="O9" s="199"/>
      <c r="P9" s="123" t="s">
        <v>36</v>
      </c>
      <c r="Q9" s="124"/>
      <c r="R9" s="125" t="s">
        <v>37</v>
      </c>
      <c r="S9" s="125"/>
      <c r="T9" s="125"/>
      <c r="U9" s="125"/>
      <c r="V9" s="15" t="s">
        <v>38</v>
      </c>
      <c r="W9" s="126" t="s">
        <v>51</v>
      </c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37"/>
      <c r="AK9" s="16" t="s">
        <v>40</v>
      </c>
      <c r="AL9" s="127" t="s">
        <v>41</v>
      </c>
      <c r="AM9" s="127"/>
      <c r="AN9" s="127"/>
      <c r="AO9" s="127"/>
      <c r="AP9" s="127"/>
      <c r="AQ9" s="127"/>
      <c r="AR9" s="127"/>
      <c r="AS9" s="58" t="s">
        <v>42</v>
      </c>
      <c r="AT9" s="197">
        <v>47</v>
      </c>
    </row>
    <row r="10" spans="1:51" ht="18" customHeight="1">
      <c r="A10" s="186"/>
      <c r="B10" s="189"/>
      <c r="C10" s="128" t="s">
        <v>52</v>
      </c>
      <c r="D10" s="129"/>
      <c r="E10" s="130" t="s">
        <v>53</v>
      </c>
      <c r="F10" s="131"/>
      <c r="G10" s="199"/>
      <c r="H10" s="199"/>
      <c r="I10" s="199"/>
      <c r="J10" s="199"/>
      <c r="K10" s="199"/>
      <c r="L10" s="199"/>
      <c r="M10" s="199"/>
      <c r="N10" s="199"/>
      <c r="O10" s="199"/>
      <c r="P10" s="132" t="s">
        <v>54</v>
      </c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8"/>
      <c r="AK10" s="134" t="s">
        <v>55</v>
      </c>
      <c r="AL10" s="135"/>
      <c r="AM10" s="135"/>
      <c r="AN10" s="135"/>
      <c r="AO10" s="18" t="s">
        <v>38</v>
      </c>
      <c r="AP10" s="135" t="s">
        <v>56</v>
      </c>
      <c r="AQ10" s="135"/>
      <c r="AR10" s="135"/>
      <c r="AS10" s="136"/>
      <c r="AT10" s="197"/>
    </row>
    <row r="11" spans="1:51" ht="14.45" customHeight="1">
      <c r="A11" s="186" t="s">
        <v>57</v>
      </c>
      <c r="B11" s="189"/>
      <c r="C11" s="119" t="s">
        <v>58</v>
      </c>
      <c r="D11" s="120"/>
      <c r="E11" s="121" t="s">
        <v>59</v>
      </c>
      <c r="F11" s="122"/>
      <c r="G11" s="199">
        <v>507374679</v>
      </c>
      <c r="H11" s="199"/>
      <c r="I11" s="199"/>
      <c r="J11" s="199">
        <v>18449</v>
      </c>
      <c r="K11" s="199"/>
      <c r="L11" s="199"/>
      <c r="M11" s="199"/>
      <c r="N11" s="199"/>
      <c r="O11" s="199"/>
      <c r="P11" s="123" t="s">
        <v>36</v>
      </c>
      <c r="Q11" s="124"/>
      <c r="R11" s="125" t="s">
        <v>37</v>
      </c>
      <c r="S11" s="125"/>
      <c r="T11" s="125"/>
      <c r="U11" s="125"/>
      <c r="V11" s="15" t="s">
        <v>38</v>
      </c>
      <c r="W11" s="126" t="s">
        <v>60</v>
      </c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37"/>
      <c r="AK11" s="16" t="s">
        <v>40</v>
      </c>
      <c r="AL11" s="127" t="s">
        <v>41</v>
      </c>
      <c r="AM11" s="127"/>
      <c r="AN11" s="127"/>
      <c r="AO11" s="127"/>
      <c r="AP11" s="127"/>
      <c r="AQ11" s="127"/>
      <c r="AR11" s="127"/>
      <c r="AS11" s="58" t="s">
        <v>42</v>
      </c>
      <c r="AT11" s="197">
        <v>54</v>
      </c>
    </row>
    <row r="12" spans="1:51" ht="18" customHeight="1">
      <c r="A12" s="186"/>
      <c r="B12" s="189"/>
      <c r="C12" s="128" t="s">
        <v>61</v>
      </c>
      <c r="D12" s="129"/>
      <c r="E12" s="130" t="s">
        <v>62</v>
      </c>
      <c r="F12" s="131"/>
      <c r="G12" s="199"/>
      <c r="H12" s="199"/>
      <c r="I12" s="199"/>
      <c r="J12" s="199"/>
      <c r="K12" s="199"/>
      <c r="L12" s="199"/>
      <c r="M12" s="199"/>
      <c r="N12" s="199"/>
      <c r="O12" s="199"/>
      <c r="P12" s="132" t="s">
        <v>63</v>
      </c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8"/>
      <c r="AK12" s="134" t="s">
        <v>64</v>
      </c>
      <c r="AL12" s="135"/>
      <c r="AM12" s="135"/>
      <c r="AN12" s="135"/>
      <c r="AO12" s="18" t="s">
        <v>38</v>
      </c>
      <c r="AP12" s="135" t="s">
        <v>65</v>
      </c>
      <c r="AQ12" s="135"/>
      <c r="AR12" s="135"/>
      <c r="AS12" s="136"/>
      <c r="AT12" s="197"/>
    </row>
    <row r="13" spans="1:51" ht="15" customHeight="1">
      <c r="A13" s="186" t="s">
        <v>66</v>
      </c>
      <c r="B13" s="189"/>
      <c r="C13" s="119" t="s">
        <v>58</v>
      </c>
      <c r="D13" s="120"/>
      <c r="E13" s="121" t="s">
        <v>59</v>
      </c>
      <c r="F13" s="122"/>
      <c r="G13" s="200"/>
      <c r="H13" s="200"/>
      <c r="I13" s="200"/>
      <c r="J13" s="200"/>
      <c r="K13" s="200"/>
      <c r="L13" s="200"/>
      <c r="M13" s="200"/>
      <c r="N13" s="200"/>
      <c r="O13" s="200"/>
      <c r="P13" s="51"/>
      <c r="Q13" s="52"/>
      <c r="R13" s="139"/>
      <c r="S13" s="139"/>
      <c r="T13" s="139"/>
      <c r="U13" s="139"/>
      <c r="V13" s="53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40"/>
      <c r="AK13" s="59"/>
      <c r="AL13" s="141"/>
      <c r="AM13" s="141"/>
      <c r="AN13" s="141"/>
      <c r="AO13" s="141"/>
      <c r="AP13" s="141"/>
      <c r="AQ13" s="141"/>
      <c r="AR13" s="141"/>
      <c r="AS13" s="60"/>
      <c r="AT13" s="198"/>
    </row>
    <row r="14" spans="1:51" ht="18" customHeight="1">
      <c r="A14" s="186"/>
      <c r="B14" s="189"/>
      <c r="C14" s="128" t="s">
        <v>61</v>
      </c>
      <c r="D14" s="129"/>
      <c r="E14" s="130" t="s">
        <v>62</v>
      </c>
      <c r="F14" s="131"/>
      <c r="G14" s="200"/>
      <c r="H14" s="200"/>
      <c r="I14" s="200"/>
      <c r="J14" s="200"/>
      <c r="K14" s="200"/>
      <c r="L14" s="200"/>
      <c r="M14" s="200"/>
      <c r="N14" s="200"/>
      <c r="O14" s="200"/>
      <c r="P14" s="142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4"/>
      <c r="AK14" s="145"/>
      <c r="AL14" s="146"/>
      <c r="AM14" s="146"/>
      <c r="AN14" s="146"/>
      <c r="AO14" s="61"/>
      <c r="AP14" s="146"/>
      <c r="AQ14" s="146"/>
      <c r="AR14" s="146"/>
      <c r="AS14" s="147"/>
      <c r="AT14" s="198"/>
    </row>
    <row r="15" spans="1:51" ht="15" customHeight="1">
      <c r="A15" s="201" t="s">
        <v>67</v>
      </c>
      <c r="B15" s="189"/>
      <c r="C15" s="119" t="s">
        <v>68</v>
      </c>
      <c r="D15" s="120"/>
      <c r="E15" s="121" t="s">
        <v>69</v>
      </c>
      <c r="F15" s="122"/>
      <c r="G15" s="200"/>
      <c r="H15" s="200"/>
      <c r="I15" s="200"/>
      <c r="J15" s="200"/>
      <c r="K15" s="200"/>
      <c r="L15" s="200"/>
      <c r="M15" s="200"/>
      <c r="N15" s="200"/>
      <c r="O15" s="200"/>
      <c r="P15" s="123" t="s">
        <v>36</v>
      </c>
      <c r="Q15" s="124"/>
      <c r="R15" s="125" t="s">
        <v>37</v>
      </c>
      <c r="S15" s="125"/>
      <c r="T15" s="125"/>
      <c r="U15" s="125"/>
      <c r="V15" s="15" t="s">
        <v>38</v>
      </c>
      <c r="W15" s="126" t="s">
        <v>60</v>
      </c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37"/>
      <c r="AK15" s="16" t="s">
        <v>40</v>
      </c>
      <c r="AL15" s="127" t="s">
        <v>41</v>
      </c>
      <c r="AM15" s="127"/>
      <c r="AN15" s="127"/>
      <c r="AO15" s="127"/>
      <c r="AP15" s="127"/>
      <c r="AQ15" s="127"/>
      <c r="AR15" s="127"/>
      <c r="AS15" s="58" t="s">
        <v>42</v>
      </c>
      <c r="AT15" s="197">
        <v>51</v>
      </c>
    </row>
    <row r="16" spans="1:51" ht="18" customHeight="1">
      <c r="A16" s="186"/>
      <c r="B16" s="189"/>
      <c r="C16" s="128" t="s">
        <v>70</v>
      </c>
      <c r="D16" s="129"/>
      <c r="E16" s="130" t="s">
        <v>71</v>
      </c>
      <c r="F16" s="131"/>
      <c r="G16" s="200"/>
      <c r="H16" s="200"/>
      <c r="I16" s="200"/>
      <c r="J16" s="200"/>
      <c r="K16" s="200"/>
      <c r="L16" s="200"/>
      <c r="M16" s="200"/>
      <c r="N16" s="200"/>
      <c r="O16" s="200"/>
      <c r="P16" s="132" t="s">
        <v>72</v>
      </c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8"/>
      <c r="AK16" s="134" t="s">
        <v>73</v>
      </c>
      <c r="AL16" s="135"/>
      <c r="AM16" s="135"/>
      <c r="AN16" s="135"/>
      <c r="AO16" s="18" t="s">
        <v>38</v>
      </c>
      <c r="AP16" s="135" t="s">
        <v>74</v>
      </c>
      <c r="AQ16" s="135"/>
      <c r="AR16" s="135"/>
      <c r="AS16" s="136"/>
      <c r="AT16" s="197"/>
    </row>
    <row r="17" spans="1:46">
      <c r="A17" s="186" t="s">
        <v>75</v>
      </c>
      <c r="B17" s="189"/>
      <c r="C17" s="202" t="str">
        <f>IF(P16="","",P16)</f>
        <v>千葉県八千代市八千代台北9-12-6</v>
      </c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62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43"/>
    </row>
    <row r="18" spans="1:46">
      <c r="A18" s="186"/>
      <c r="B18" s="189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64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44"/>
    </row>
    <row r="19" spans="1:46" ht="14.45" customHeight="1">
      <c r="A19" s="186" t="s">
        <v>32</v>
      </c>
      <c r="B19" s="189"/>
      <c r="C19" s="202" t="str">
        <f>IF(AL15="","",AL15&amp;"-"&amp;AK16&amp;"-"&amp;AP16)</f>
        <v>047-486-6775</v>
      </c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64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44"/>
    </row>
    <row r="20" spans="1:46" ht="14.45" customHeight="1">
      <c r="A20" s="186"/>
      <c r="B20" s="189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64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44"/>
    </row>
    <row r="21" spans="1:46" ht="14.45" customHeight="1">
      <c r="A21" s="186" t="s">
        <v>76</v>
      </c>
      <c r="B21" s="189"/>
      <c r="C21" s="204">
        <v>90</v>
      </c>
      <c r="D21" s="205"/>
      <c r="E21" s="205">
        <v>5527</v>
      </c>
      <c r="F21" s="205"/>
      <c r="G21" s="205">
        <v>3208</v>
      </c>
      <c r="H21" s="205"/>
      <c r="I21" s="54"/>
      <c r="J21" s="54"/>
      <c r="K21" s="54"/>
      <c r="L21" s="54"/>
      <c r="M21" s="54"/>
      <c r="N21" s="54"/>
      <c r="O21" s="55"/>
      <c r="P21" s="64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44"/>
    </row>
    <row r="22" spans="1:46" ht="14.45" customHeight="1">
      <c r="A22" s="187"/>
      <c r="B22" s="203"/>
      <c r="C22" s="206"/>
      <c r="D22" s="207"/>
      <c r="E22" s="207"/>
      <c r="F22" s="207"/>
      <c r="G22" s="207"/>
      <c r="H22" s="207"/>
      <c r="I22" s="56"/>
      <c r="J22" s="56"/>
      <c r="K22" s="56"/>
      <c r="L22" s="56"/>
      <c r="M22" s="56"/>
      <c r="N22" s="56"/>
      <c r="O22" s="57"/>
      <c r="P22" s="66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45"/>
    </row>
    <row r="23" spans="1:46" ht="14.1" customHeight="1">
      <c r="A23" s="180" t="s">
        <v>77</v>
      </c>
      <c r="B23" s="188" t="s">
        <v>78</v>
      </c>
      <c r="C23" s="148" t="s">
        <v>79</v>
      </c>
      <c r="D23" s="149"/>
      <c r="E23" s="150" t="s">
        <v>80</v>
      </c>
      <c r="F23" s="151"/>
      <c r="G23" s="188" t="s">
        <v>81</v>
      </c>
      <c r="H23" s="188"/>
      <c r="I23" s="188" t="s">
        <v>82</v>
      </c>
      <c r="J23" s="188"/>
      <c r="K23" s="188"/>
      <c r="L23" s="188"/>
      <c r="M23" s="188" t="s">
        <v>83</v>
      </c>
      <c r="N23" s="188"/>
      <c r="O23" s="188"/>
      <c r="P23" s="208" t="s">
        <v>84</v>
      </c>
      <c r="Q23" s="188"/>
      <c r="R23" s="188"/>
      <c r="S23" s="188"/>
      <c r="T23" s="209"/>
      <c r="U23" s="50"/>
      <c r="V23" s="50"/>
      <c r="W23" s="50"/>
      <c r="X23" s="50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181"/>
      <c r="B24" s="189"/>
      <c r="C24" s="152" t="s">
        <v>85</v>
      </c>
      <c r="D24" s="153"/>
      <c r="E24" s="154" t="s">
        <v>86</v>
      </c>
      <c r="F24" s="155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210"/>
      <c r="U24" s="2"/>
      <c r="V24" s="2"/>
      <c r="W24" s="2"/>
      <c r="X24" s="2"/>
      <c r="Y24" s="156" t="s">
        <v>87</v>
      </c>
      <c r="Z24" s="78"/>
      <c r="AA24" s="78"/>
      <c r="AB24" s="78"/>
      <c r="AC24" s="78"/>
      <c r="AD24" s="78"/>
      <c r="AE24" s="78"/>
      <c r="AF24" s="78"/>
      <c r="AG24" s="157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5" customHeight="1">
      <c r="A25" s="182">
        <v>1</v>
      </c>
      <c r="B25" s="190" t="s">
        <v>88</v>
      </c>
      <c r="C25" s="119" t="s">
        <v>89</v>
      </c>
      <c r="D25" s="120"/>
      <c r="E25" s="121" t="s">
        <v>90</v>
      </c>
      <c r="F25" s="122"/>
      <c r="G25" s="211">
        <v>6</v>
      </c>
      <c r="H25" s="212"/>
      <c r="I25" s="215" t="s">
        <v>91</v>
      </c>
      <c r="J25" s="216"/>
      <c r="K25" s="216"/>
      <c r="L25" s="216"/>
      <c r="M25" s="216">
        <v>513657154</v>
      </c>
      <c r="N25" s="216"/>
      <c r="O25" s="216"/>
      <c r="P25" s="211">
        <v>151</v>
      </c>
      <c r="Q25" s="217"/>
      <c r="R25" s="217"/>
      <c r="S25" s="217"/>
      <c r="T25" s="218"/>
      <c r="U25" s="2"/>
      <c r="V25" s="2"/>
      <c r="W25" s="2"/>
      <c r="X25" s="2"/>
      <c r="Y25" s="221">
        <v>12</v>
      </c>
      <c r="Z25" s="222"/>
      <c r="AA25" s="222"/>
      <c r="AB25" s="222"/>
      <c r="AC25" s="222"/>
      <c r="AD25" s="222"/>
      <c r="AE25" s="222"/>
      <c r="AF25" s="222"/>
      <c r="AG25" s="223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>
      <c r="A26" s="183"/>
      <c r="B26" s="191"/>
      <c r="C26" s="128" t="s">
        <v>92</v>
      </c>
      <c r="D26" s="129"/>
      <c r="E26" s="130" t="s">
        <v>93</v>
      </c>
      <c r="F26" s="131"/>
      <c r="G26" s="213"/>
      <c r="H26" s="214"/>
      <c r="I26" s="216"/>
      <c r="J26" s="216"/>
      <c r="K26" s="216"/>
      <c r="L26" s="216"/>
      <c r="M26" s="216"/>
      <c r="N26" s="216"/>
      <c r="O26" s="216"/>
      <c r="P26" s="213"/>
      <c r="Q26" s="219"/>
      <c r="R26" s="219"/>
      <c r="S26" s="219"/>
      <c r="T26" s="220"/>
      <c r="U26" s="2"/>
      <c r="V26" s="2"/>
      <c r="W26" s="2"/>
      <c r="X26" s="2"/>
      <c r="Y26" s="224"/>
      <c r="Z26" s="225"/>
      <c r="AA26" s="225"/>
      <c r="AB26" s="225"/>
      <c r="AC26" s="225"/>
      <c r="AD26" s="225"/>
      <c r="AE26" s="225"/>
      <c r="AF26" s="225"/>
      <c r="AG26" s="226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5" customHeight="1">
      <c r="A27" s="182">
        <v>2</v>
      </c>
      <c r="B27" s="190">
        <v>2</v>
      </c>
      <c r="C27" s="119" t="s">
        <v>94</v>
      </c>
      <c r="D27" s="120"/>
      <c r="E27" s="121" t="s">
        <v>95</v>
      </c>
      <c r="F27" s="122"/>
      <c r="G27" s="211">
        <v>5</v>
      </c>
      <c r="H27" s="212"/>
      <c r="I27" s="215" t="s">
        <v>96</v>
      </c>
      <c r="J27" s="216"/>
      <c r="K27" s="216"/>
      <c r="L27" s="216"/>
      <c r="M27" s="216">
        <v>513457615</v>
      </c>
      <c r="N27" s="216"/>
      <c r="O27" s="216"/>
      <c r="P27" s="211">
        <v>145</v>
      </c>
      <c r="Q27" s="217"/>
      <c r="R27" s="217"/>
      <c r="S27" s="217"/>
      <c r="T27" s="218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183"/>
      <c r="B28" s="191"/>
      <c r="C28" s="128" t="s">
        <v>97</v>
      </c>
      <c r="D28" s="129"/>
      <c r="E28" s="130" t="s">
        <v>98</v>
      </c>
      <c r="F28" s="131"/>
      <c r="G28" s="213"/>
      <c r="H28" s="214"/>
      <c r="I28" s="216"/>
      <c r="J28" s="216"/>
      <c r="K28" s="216"/>
      <c r="L28" s="216"/>
      <c r="M28" s="216"/>
      <c r="N28" s="216"/>
      <c r="O28" s="216"/>
      <c r="P28" s="213"/>
      <c r="Q28" s="219"/>
      <c r="R28" s="219"/>
      <c r="S28" s="219"/>
      <c r="T28" s="220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5" customHeight="1">
      <c r="A29" s="182">
        <v>3</v>
      </c>
      <c r="B29" s="190">
        <v>3</v>
      </c>
      <c r="C29" s="119" t="s">
        <v>99</v>
      </c>
      <c r="D29" s="120"/>
      <c r="E29" s="121" t="s">
        <v>100</v>
      </c>
      <c r="F29" s="122"/>
      <c r="G29" s="211">
        <v>6</v>
      </c>
      <c r="H29" s="212"/>
      <c r="I29" s="215" t="s">
        <v>101</v>
      </c>
      <c r="J29" s="216"/>
      <c r="K29" s="216"/>
      <c r="L29" s="216"/>
      <c r="M29" s="216">
        <v>513657167</v>
      </c>
      <c r="N29" s="216"/>
      <c r="O29" s="216"/>
      <c r="P29" s="211">
        <v>147</v>
      </c>
      <c r="Q29" s="217"/>
      <c r="R29" s="217"/>
      <c r="S29" s="217"/>
      <c r="T29" s="218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183"/>
      <c r="B30" s="191"/>
      <c r="C30" s="128" t="s">
        <v>102</v>
      </c>
      <c r="D30" s="129"/>
      <c r="E30" s="130" t="s">
        <v>103</v>
      </c>
      <c r="F30" s="131"/>
      <c r="G30" s="213"/>
      <c r="H30" s="214"/>
      <c r="I30" s="216"/>
      <c r="J30" s="216"/>
      <c r="K30" s="216"/>
      <c r="L30" s="216"/>
      <c r="M30" s="216"/>
      <c r="N30" s="216"/>
      <c r="O30" s="216"/>
      <c r="P30" s="213"/>
      <c r="Q30" s="219"/>
      <c r="R30" s="219"/>
      <c r="S30" s="219"/>
      <c r="T30" s="220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5" customHeight="1">
      <c r="A31" s="182">
        <v>4</v>
      </c>
      <c r="B31" s="190">
        <v>4</v>
      </c>
      <c r="C31" s="119" t="s">
        <v>104</v>
      </c>
      <c r="D31" s="120"/>
      <c r="E31" s="121" t="s">
        <v>105</v>
      </c>
      <c r="F31" s="122"/>
      <c r="G31" s="211">
        <v>6</v>
      </c>
      <c r="H31" s="212"/>
      <c r="I31" s="215" t="s">
        <v>101</v>
      </c>
      <c r="J31" s="216"/>
      <c r="K31" s="216"/>
      <c r="L31" s="216"/>
      <c r="M31" s="216">
        <v>514592245</v>
      </c>
      <c r="N31" s="216"/>
      <c r="O31" s="216"/>
      <c r="P31" s="211">
        <v>147</v>
      </c>
      <c r="Q31" s="217"/>
      <c r="R31" s="217"/>
      <c r="S31" s="217"/>
      <c r="T31" s="218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183"/>
      <c r="B32" s="191"/>
      <c r="C32" s="128" t="s">
        <v>106</v>
      </c>
      <c r="D32" s="129"/>
      <c r="E32" s="130" t="s">
        <v>107</v>
      </c>
      <c r="F32" s="131"/>
      <c r="G32" s="213"/>
      <c r="H32" s="214"/>
      <c r="I32" s="216"/>
      <c r="J32" s="216"/>
      <c r="K32" s="216"/>
      <c r="L32" s="216"/>
      <c r="M32" s="216"/>
      <c r="N32" s="216"/>
      <c r="O32" s="216"/>
      <c r="P32" s="213"/>
      <c r="Q32" s="219"/>
      <c r="R32" s="219"/>
      <c r="S32" s="219"/>
      <c r="T32" s="220"/>
      <c r="U32" s="2"/>
      <c r="V32" s="2"/>
      <c r="W32" s="2"/>
      <c r="X32" s="2"/>
      <c r="Y32" s="156" t="s">
        <v>108</v>
      </c>
      <c r="Z32" s="78"/>
      <c r="AA32" s="78"/>
      <c r="AB32" s="78"/>
      <c r="AC32" s="78"/>
      <c r="AD32" s="78"/>
      <c r="AE32" s="78"/>
      <c r="AF32" s="78"/>
      <c r="AG32" s="157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5" customHeight="1">
      <c r="A33" s="182">
        <v>5</v>
      </c>
      <c r="B33" s="190">
        <v>5</v>
      </c>
      <c r="C33" s="119" t="s">
        <v>49</v>
      </c>
      <c r="D33" s="120"/>
      <c r="E33" s="121" t="s">
        <v>109</v>
      </c>
      <c r="F33" s="122"/>
      <c r="G33" s="211">
        <v>6</v>
      </c>
      <c r="H33" s="212"/>
      <c r="I33" s="215" t="s">
        <v>101</v>
      </c>
      <c r="J33" s="216"/>
      <c r="K33" s="216"/>
      <c r="L33" s="216"/>
      <c r="M33" s="216">
        <v>514592829</v>
      </c>
      <c r="N33" s="216"/>
      <c r="O33" s="216"/>
      <c r="P33" s="211">
        <v>158</v>
      </c>
      <c r="Q33" s="217"/>
      <c r="R33" s="217"/>
      <c r="S33" s="217"/>
      <c r="T33" s="218"/>
      <c r="U33" s="2"/>
      <c r="V33" s="2"/>
      <c r="W33" s="2"/>
      <c r="X33" s="2"/>
      <c r="Y33" s="227">
        <v>1</v>
      </c>
      <c r="Z33" s="217"/>
      <c r="AA33" s="217"/>
      <c r="AB33" s="217"/>
      <c r="AC33" s="217"/>
      <c r="AD33" s="217"/>
      <c r="AE33" s="217"/>
      <c r="AF33" s="217"/>
      <c r="AG33" s="218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>
      <c r="A34" s="183"/>
      <c r="B34" s="191"/>
      <c r="C34" s="128" t="s">
        <v>52</v>
      </c>
      <c r="D34" s="129"/>
      <c r="E34" s="130" t="s">
        <v>110</v>
      </c>
      <c r="F34" s="131"/>
      <c r="G34" s="213"/>
      <c r="H34" s="214"/>
      <c r="I34" s="216"/>
      <c r="J34" s="216"/>
      <c r="K34" s="216"/>
      <c r="L34" s="216"/>
      <c r="M34" s="216"/>
      <c r="N34" s="216"/>
      <c r="O34" s="216"/>
      <c r="P34" s="213"/>
      <c r="Q34" s="219"/>
      <c r="R34" s="219"/>
      <c r="S34" s="219"/>
      <c r="T34" s="220"/>
      <c r="U34" s="2"/>
      <c r="V34" s="2"/>
      <c r="W34" s="2"/>
      <c r="X34" s="2"/>
      <c r="Y34" s="228"/>
      <c r="Z34" s="229"/>
      <c r="AA34" s="229"/>
      <c r="AB34" s="229"/>
      <c r="AC34" s="229"/>
      <c r="AD34" s="229"/>
      <c r="AE34" s="229"/>
      <c r="AF34" s="229"/>
      <c r="AG34" s="230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5" customHeight="1">
      <c r="A35" s="182">
        <v>6</v>
      </c>
      <c r="B35" s="190">
        <v>6</v>
      </c>
      <c r="C35" s="119" t="s">
        <v>111</v>
      </c>
      <c r="D35" s="120"/>
      <c r="E35" s="121" t="s">
        <v>112</v>
      </c>
      <c r="F35" s="122"/>
      <c r="G35" s="211">
        <v>6</v>
      </c>
      <c r="H35" s="212"/>
      <c r="I35" s="215" t="s">
        <v>113</v>
      </c>
      <c r="J35" s="216"/>
      <c r="K35" s="216"/>
      <c r="L35" s="216"/>
      <c r="M35" s="216">
        <v>515553562</v>
      </c>
      <c r="N35" s="216"/>
      <c r="O35" s="216"/>
      <c r="P35" s="211">
        <v>140</v>
      </c>
      <c r="Q35" s="217"/>
      <c r="R35" s="217"/>
      <c r="S35" s="217"/>
      <c r="T35" s="218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183"/>
      <c r="B36" s="191"/>
      <c r="C36" s="128" t="s">
        <v>114</v>
      </c>
      <c r="D36" s="129"/>
      <c r="E36" s="130" t="s">
        <v>115</v>
      </c>
      <c r="F36" s="131"/>
      <c r="G36" s="213"/>
      <c r="H36" s="214"/>
      <c r="I36" s="216"/>
      <c r="J36" s="216"/>
      <c r="K36" s="216"/>
      <c r="L36" s="216"/>
      <c r="M36" s="216"/>
      <c r="N36" s="216"/>
      <c r="O36" s="216"/>
      <c r="P36" s="213"/>
      <c r="Q36" s="219"/>
      <c r="R36" s="219"/>
      <c r="S36" s="219"/>
      <c r="T36" s="220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5" customHeight="1">
      <c r="A37" s="182">
        <v>7</v>
      </c>
      <c r="B37" s="190">
        <v>7</v>
      </c>
      <c r="C37" s="119" t="s">
        <v>116</v>
      </c>
      <c r="D37" s="120"/>
      <c r="E37" s="121" t="s">
        <v>117</v>
      </c>
      <c r="F37" s="122"/>
      <c r="G37" s="211">
        <v>5</v>
      </c>
      <c r="H37" s="212"/>
      <c r="I37" s="215" t="s">
        <v>118</v>
      </c>
      <c r="J37" s="216"/>
      <c r="K37" s="216"/>
      <c r="L37" s="216"/>
      <c r="M37" s="216">
        <v>513657147</v>
      </c>
      <c r="N37" s="216"/>
      <c r="O37" s="216"/>
      <c r="P37" s="211">
        <v>138</v>
      </c>
      <c r="Q37" s="217"/>
      <c r="R37" s="217"/>
      <c r="S37" s="217"/>
      <c r="T37" s="218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183"/>
      <c r="B38" s="191"/>
      <c r="C38" s="128" t="s">
        <v>119</v>
      </c>
      <c r="D38" s="129"/>
      <c r="E38" s="130" t="s">
        <v>120</v>
      </c>
      <c r="F38" s="131"/>
      <c r="G38" s="213"/>
      <c r="H38" s="214"/>
      <c r="I38" s="216"/>
      <c r="J38" s="216"/>
      <c r="K38" s="216"/>
      <c r="L38" s="216"/>
      <c r="M38" s="216"/>
      <c r="N38" s="216"/>
      <c r="O38" s="216"/>
      <c r="P38" s="213"/>
      <c r="Q38" s="219"/>
      <c r="R38" s="219"/>
      <c r="S38" s="219"/>
      <c r="T38" s="220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5" customHeight="1">
      <c r="A39" s="182">
        <v>8</v>
      </c>
      <c r="B39" s="190">
        <v>8</v>
      </c>
      <c r="C39" s="119" t="s">
        <v>121</v>
      </c>
      <c r="D39" s="120"/>
      <c r="E39" s="121" t="s">
        <v>122</v>
      </c>
      <c r="F39" s="122"/>
      <c r="G39" s="211">
        <v>5</v>
      </c>
      <c r="H39" s="212"/>
      <c r="I39" s="215" t="s">
        <v>96</v>
      </c>
      <c r="J39" s="216"/>
      <c r="K39" s="216"/>
      <c r="L39" s="216"/>
      <c r="M39" s="216">
        <v>514594875</v>
      </c>
      <c r="N39" s="216"/>
      <c r="O39" s="216"/>
      <c r="P39" s="211">
        <v>145</v>
      </c>
      <c r="Q39" s="217"/>
      <c r="R39" s="217"/>
      <c r="S39" s="217"/>
      <c r="T39" s="218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183"/>
      <c r="B40" s="191"/>
      <c r="C40" s="128" t="s">
        <v>123</v>
      </c>
      <c r="D40" s="129"/>
      <c r="E40" s="130" t="s">
        <v>124</v>
      </c>
      <c r="F40" s="131"/>
      <c r="G40" s="213"/>
      <c r="H40" s="214"/>
      <c r="I40" s="216"/>
      <c r="J40" s="216"/>
      <c r="K40" s="216"/>
      <c r="L40" s="216"/>
      <c r="M40" s="216"/>
      <c r="N40" s="216"/>
      <c r="O40" s="216"/>
      <c r="P40" s="213"/>
      <c r="Q40" s="219"/>
      <c r="R40" s="219"/>
      <c r="S40" s="219"/>
      <c r="T40" s="220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5" customHeight="1">
      <c r="A41" s="182">
        <v>9</v>
      </c>
      <c r="B41" s="190">
        <v>9</v>
      </c>
      <c r="C41" s="119" t="s">
        <v>125</v>
      </c>
      <c r="D41" s="120"/>
      <c r="E41" s="121" t="s">
        <v>126</v>
      </c>
      <c r="F41" s="122"/>
      <c r="G41" s="211">
        <v>5</v>
      </c>
      <c r="H41" s="212"/>
      <c r="I41" s="215" t="s">
        <v>91</v>
      </c>
      <c r="J41" s="216"/>
      <c r="K41" s="216"/>
      <c r="L41" s="216"/>
      <c r="M41" s="216">
        <v>514827348</v>
      </c>
      <c r="N41" s="216"/>
      <c r="O41" s="216"/>
      <c r="P41" s="211">
        <v>143</v>
      </c>
      <c r="Q41" s="217"/>
      <c r="R41" s="217"/>
      <c r="S41" s="217"/>
      <c r="T41" s="218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183"/>
      <c r="B42" s="191"/>
      <c r="C42" s="128" t="s">
        <v>127</v>
      </c>
      <c r="D42" s="129"/>
      <c r="E42" s="130" t="s">
        <v>128</v>
      </c>
      <c r="F42" s="131"/>
      <c r="G42" s="213"/>
      <c r="H42" s="214"/>
      <c r="I42" s="216"/>
      <c r="J42" s="216"/>
      <c r="K42" s="216"/>
      <c r="L42" s="216"/>
      <c r="M42" s="216"/>
      <c r="N42" s="216"/>
      <c r="O42" s="216"/>
      <c r="P42" s="213"/>
      <c r="Q42" s="219"/>
      <c r="R42" s="219"/>
      <c r="S42" s="219"/>
      <c r="T42" s="220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5" customHeight="1">
      <c r="A43" s="182">
        <v>10</v>
      </c>
      <c r="B43" s="190">
        <v>10</v>
      </c>
      <c r="C43" s="119" t="s">
        <v>129</v>
      </c>
      <c r="D43" s="120"/>
      <c r="E43" s="121" t="s">
        <v>130</v>
      </c>
      <c r="F43" s="122"/>
      <c r="G43" s="211">
        <v>5</v>
      </c>
      <c r="H43" s="212"/>
      <c r="I43" s="215" t="s">
        <v>113</v>
      </c>
      <c r="J43" s="216"/>
      <c r="K43" s="216"/>
      <c r="L43" s="216"/>
      <c r="M43" s="216">
        <v>515555294</v>
      </c>
      <c r="N43" s="216"/>
      <c r="O43" s="216"/>
      <c r="P43" s="211">
        <v>154</v>
      </c>
      <c r="Q43" s="217"/>
      <c r="R43" s="217"/>
      <c r="S43" s="217"/>
      <c r="T43" s="218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183"/>
      <c r="B44" s="191"/>
      <c r="C44" s="128" t="s">
        <v>131</v>
      </c>
      <c r="D44" s="129"/>
      <c r="E44" s="130" t="s">
        <v>132</v>
      </c>
      <c r="F44" s="131"/>
      <c r="G44" s="213"/>
      <c r="H44" s="214"/>
      <c r="I44" s="216"/>
      <c r="J44" s="216"/>
      <c r="K44" s="216"/>
      <c r="L44" s="216"/>
      <c r="M44" s="216"/>
      <c r="N44" s="216"/>
      <c r="O44" s="216"/>
      <c r="P44" s="213"/>
      <c r="Q44" s="219"/>
      <c r="R44" s="219"/>
      <c r="S44" s="219"/>
      <c r="T44" s="220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5" customHeight="1">
      <c r="A45" s="182">
        <v>11</v>
      </c>
      <c r="B45" s="190">
        <v>11</v>
      </c>
      <c r="C45" s="119" t="s">
        <v>89</v>
      </c>
      <c r="D45" s="120"/>
      <c r="E45" s="121" t="s">
        <v>133</v>
      </c>
      <c r="F45" s="122"/>
      <c r="G45" s="211">
        <v>3</v>
      </c>
      <c r="H45" s="212"/>
      <c r="I45" s="215" t="s">
        <v>91</v>
      </c>
      <c r="J45" s="216"/>
      <c r="K45" s="216"/>
      <c r="L45" s="216"/>
      <c r="M45" s="216">
        <v>513657187</v>
      </c>
      <c r="N45" s="216"/>
      <c r="O45" s="216"/>
      <c r="P45" s="211">
        <v>131</v>
      </c>
      <c r="Q45" s="217"/>
      <c r="R45" s="217"/>
      <c r="S45" s="217"/>
      <c r="T45" s="218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183"/>
      <c r="B46" s="191"/>
      <c r="C46" s="128" t="s">
        <v>92</v>
      </c>
      <c r="D46" s="129"/>
      <c r="E46" s="130" t="s">
        <v>134</v>
      </c>
      <c r="F46" s="131"/>
      <c r="G46" s="213"/>
      <c r="H46" s="214"/>
      <c r="I46" s="216"/>
      <c r="J46" s="216"/>
      <c r="K46" s="216"/>
      <c r="L46" s="216"/>
      <c r="M46" s="216"/>
      <c r="N46" s="216"/>
      <c r="O46" s="216"/>
      <c r="P46" s="213"/>
      <c r="Q46" s="219"/>
      <c r="R46" s="219"/>
      <c r="S46" s="219"/>
      <c r="T46" s="220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5" customHeight="1">
      <c r="A47" s="182">
        <v>12</v>
      </c>
      <c r="B47" s="190">
        <v>12</v>
      </c>
      <c r="C47" s="119" t="s">
        <v>125</v>
      </c>
      <c r="D47" s="120"/>
      <c r="E47" s="121" t="s">
        <v>135</v>
      </c>
      <c r="F47" s="122"/>
      <c r="G47" s="211">
        <v>3</v>
      </c>
      <c r="H47" s="212"/>
      <c r="I47" s="215" t="s">
        <v>91</v>
      </c>
      <c r="J47" s="216"/>
      <c r="K47" s="216"/>
      <c r="L47" s="216"/>
      <c r="M47" s="216">
        <v>515553581</v>
      </c>
      <c r="N47" s="216"/>
      <c r="O47" s="216"/>
      <c r="P47" s="211">
        <v>134</v>
      </c>
      <c r="Q47" s="217"/>
      <c r="R47" s="217"/>
      <c r="S47" s="217"/>
      <c r="T47" s="218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>
      <c r="A48" s="184"/>
      <c r="B48" s="192"/>
      <c r="C48" s="128" t="s">
        <v>127</v>
      </c>
      <c r="D48" s="129"/>
      <c r="E48" s="130" t="s">
        <v>136</v>
      </c>
      <c r="F48" s="131"/>
      <c r="G48" s="213"/>
      <c r="H48" s="214"/>
      <c r="I48" s="216"/>
      <c r="J48" s="216"/>
      <c r="K48" s="216"/>
      <c r="L48" s="216"/>
      <c r="M48" s="216"/>
      <c r="N48" s="216"/>
      <c r="O48" s="216"/>
      <c r="P48" s="213"/>
      <c r="Q48" s="219"/>
      <c r="R48" s="219"/>
      <c r="S48" s="219"/>
      <c r="T48" s="220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5" customHeight="1">
      <c r="A49" s="185">
        <v>13</v>
      </c>
      <c r="B49" s="193"/>
      <c r="C49" s="158"/>
      <c r="D49" s="159"/>
      <c r="E49" s="159"/>
      <c r="F49" s="160"/>
      <c r="G49" s="231"/>
      <c r="H49" s="232"/>
      <c r="I49" s="231"/>
      <c r="J49" s="235"/>
      <c r="K49" s="235"/>
      <c r="L49" s="232"/>
      <c r="M49" s="231"/>
      <c r="N49" s="235"/>
      <c r="O49" s="232"/>
      <c r="P49" s="231"/>
      <c r="Q49" s="235"/>
      <c r="R49" s="235"/>
      <c r="S49" s="235"/>
      <c r="T49" s="237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>
      <c r="A50" s="186"/>
      <c r="B50" s="194"/>
      <c r="C50" s="161"/>
      <c r="D50" s="162"/>
      <c r="E50" s="162"/>
      <c r="F50" s="163"/>
      <c r="G50" s="233"/>
      <c r="H50" s="234"/>
      <c r="I50" s="233"/>
      <c r="J50" s="236"/>
      <c r="K50" s="236"/>
      <c r="L50" s="234"/>
      <c r="M50" s="233"/>
      <c r="N50" s="236"/>
      <c r="O50" s="234"/>
      <c r="P50" s="233"/>
      <c r="Q50" s="236"/>
      <c r="R50" s="236"/>
      <c r="S50" s="236"/>
      <c r="T50" s="238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5" customHeight="1">
      <c r="A51" s="186">
        <v>14</v>
      </c>
      <c r="B51" s="193"/>
      <c r="C51" s="158"/>
      <c r="D51" s="159"/>
      <c r="E51" s="159"/>
      <c r="F51" s="160"/>
      <c r="G51" s="231"/>
      <c r="H51" s="232"/>
      <c r="I51" s="231"/>
      <c r="J51" s="235"/>
      <c r="K51" s="235"/>
      <c r="L51" s="232"/>
      <c r="M51" s="231"/>
      <c r="N51" s="235"/>
      <c r="O51" s="232"/>
      <c r="P51" s="231"/>
      <c r="Q51" s="235"/>
      <c r="R51" s="235"/>
      <c r="S51" s="235"/>
      <c r="T51" s="237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187"/>
      <c r="B52" s="195"/>
      <c r="C52" s="164"/>
      <c r="D52" s="165"/>
      <c r="E52" s="165"/>
      <c r="F52" s="166"/>
      <c r="G52" s="239"/>
      <c r="H52" s="240"/>
      <c r="I52" s="239"/>
      <c r="J52" s="241"/>
      <c r="K52" s="241"/>
      <c r="L52" s="240"/>
      <c r="M52" s="239"/>
      <c r="N52" s="241"/>
      <c r="O52" s="240"/>
      <c r="P52" s="239"/>
      <c r="Q52" s="241"/>
      <c r="R52" s="241"/>
      <c r="S52" s="241"/>
      <c r="T52" s="24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18" customHeight="1">
      <c r="A54" s="167" t="s">
        <v>137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9"/>
      <c r="U54" s="7"/>
      <c r="V54" s="170" t="s">
        <v>138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5" customHeight="1">
      <c r="A55" s="174" t="s">
        <v>139</v>
      </c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6"/>
      <c r="U55" s="7"/>
      <c r="V55" s="177">
        <f>LEN(A55)</f>
        <v>99</v>
      </c>
      <c r="W55" s="178"/>
      <c r="X55" s="178"/>
      <c r="Y55" s="178"/>
      <c r="Z55" s="178"/>
      <c r="AA55" s="178"/>
      <c r="AB55" s="178"/>
      <c r="AC55" s="178"/>
      <c r="AD55" s="178"/>
      <c r="AE55" s="178"/>
      <c r="AF55" s="179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sheetProtection sheet="1" objects="1" scenarios="1"/>
  <mergeCells count="269">
    <mergeCell ref="G35:H36"/>
    <mergeCell ref="I35:L36"/>
    <mergeCell ref="M35:O36"/>
    <mergeCell ref="P35:T36"/>
    <mergeCell ref="G33:H34"/>
    <mergeCell ref="I33:L34"/>
    <mergeCell ref="M33:O34"/>
    <mergeCell ref="P33:T34"/>
    <mergeCell ref="M45:O46"/>
    <mergeCell ref="P45:T46"/>
    <mergeCell ref="G41:H42"/>
    <mergeCell ref="I41:L42"/>
    <mergeCell ref="M41:O42"/>
    <mergeCell ref="P41:T42"/>
    <mergeCell ref="G51:H52"/>
    <mergeCell ref="I51:L52"/>
    <mergeCell ref="M51:O52"/>
    <mergeCell ref="P51:T52"/>
    <mergeCell ref="G47:H48"/>
    <mergeCell ref="I47:L48"/>
    <mergeCell ref="M47:O48"/>
    <mergeCell ref="P47:T48"/>
    <mergeCell ref="G43:H44"/>
    <mergeCell ref="I43:L44"/>
    <mergeCell ref="M43:O44"/>
    <mergeCell ref="P43:T44"/>
    <mergeCell ref="G49:H50"/>
    <mergeCell ref="I49:L50"/>
    <mergeCell ref="M49:O50"/>
    <mergeCell ref="P49:T50"/>
    <mergeCell ref="G45:H46"/>
    <mergeCell ref="I45:L46"/>
    <mergeCell ref="P31:T32"/>
    <mergeCell ref="Y33:AG34"/>
    <mergeCell ref="G39:H40"/>
    <mergeCell ref="I39:L40"/>
    <mergeCell ref="M39:O40"/>
    <mergeCell ref="P39:T40"/>
    <mergeCell ref="G37:H38"/>
    <mergeCell ref="I37:L38"/>
    <mergeCell ref="M37:O38"/>
    <mergeCell ref="P37:T38"/>
    <mergeCell ref="G27:H28"/>
    <mergeCell ref="I27:L28"/>
    <mergeCell ref="M27:O28"/>
    <mergeCell ref="P27:T28"/>
    <mergeCell ref="G29:H30"/>
    <mergeCell ref="I29:L30"/>
    <mergeCell ref="M29:O30"/>
    <mergeCell ref="P29:T30"/>
    <mergeCell ref="P23:T24"/>
    <mergeCell ref="G25:H26"/>
    <mergeCell ref="I25:L26"/>
    <mergeCell ref="M25:O26"/>
    <mergeCell ref="P25:T26"/>
    <mergeCell ref="Y25:AG26"/>
    <mergeCell ref="A19:B20"/>
    <mergeCell ref="C19:O20"/>
    <mergeCell ref="A21:B22"/>
    <mergeCell ref="C21:D22"/>
    <mergeCell ref="E21:F22"/>
    <mergeCell ref="G21:H22"/>
    <mergeCell ref="A13:B14"/>
    <mergeCell ref="G13:O14"/>
    <mergeCell ref="A15:B16"/>
    <mergeCell ref="G15:O16"/>
    <mergeCell ref="A17:B18"/>
    <mergeCell ref="C17:O18"/>
    <mergeCell ref="A9:B10"/>
    <mergeCell ref="G9:I10"/>
    <mergeCell ref="J9:L10"/>
    <mergeCell ref="M9:O10"/>
    <mergeCell ref="A11:B12"/>
    <mergeCell ref="G11:I12"/>
    <mergeCell ref="J11:L12"/>
    <mergeCell ref="M11:O12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6:B8"/>
    <mergeCell ref="G7:I8"/>
    <mergeCell ref="B35:B36"/>
    <mergeCell ref="B37:B38"/>
    <mergeCell ref="B39:B40"/>
    <mergeCell ref="B41:B42"/>
    <mergeCell ref="B43:B44"/>
    <mergeCell ref="B45:B46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A33:A34"/>
    <mergeCell ref="A35:A36"/>
    <mergeCell ref="A37:A38"/>
    <mergeCell ref="A39:A40"/>
    <mergeCell ref="A41:A42"/>
    <mergeCell ref="A43:A44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Y32:AG32"/>
    <mergeCell ref="C33:D33"/>
    <mergeCell ref="E33:F33"/>
    <mergeCell ref="C34:D34"/>
    <mergeCell ref="E34:F34"/>
    <mergeCell ref="G31:H32"/>
    <mergeCell ref="I31:L32"/>
    <mergeCell ref="M31:O32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Y24:AG24"/>
    <mergeCell ref="C25:D25"/>
    <mergeCell ref="E25:F25"/>
    <mergeCell ref="G23:H24"/>
    <mergeCell ref="I23:L24"/>
    <mergeCell ref="M23:O24"/>
    <mergeCell ref="AL15:AR15"/>
    <mergeCell ref="C16:D16"/>
    <mergeCell ref="E16:F16"/>
    <mergeCell ref="P16:AJ16"/>
    <mergeCell ref="AK16:AN16"/>
    <mergeCell ref="AP16:AS16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1:D11"/>
    <mergeCell ref="E11:F11"/>
    <mergeCell ref="P11:Q11"/>
    <mergeCell ref="R11:U11"/>
    <mergeCell ref="W11:AJ11"/>
    <mergeCell ref="AL11:AR11"/>
    <mergeCell ref="AL9:AR9"/>
    <mergeCell ref="C10:D10"/>
    <mergeCell ref="E10:F10"/>
    <mergeCell ref="P10:AJ10"/>
    <mergeCell ref="AK10:AN10"/>
    <mergeCell ref="AP10:AS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P6:AJ6"/>
    <mergeCell ref="AK6:AS6"/>
    <mergeCell ref="C7:D7"/>
    <mergeCell ref="E7:F7"/>
    <mergeCell ref="P7:Q7"/>
    <mergeCell ref="R7:U7"/>
    <mergeCell ref="W7:AJ7"/>
    <mergeCell ref="AL7:AR7"/>
    <mergeCell ref="J7:L8"/>
    <mergeCell ref="M7:O8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1:AS1"/>
    <mergeCell ref="A2:B2"/>
    <mergeCell ref="C2:I2"/>
    <mergeCell ref="J2:O2"/>
    <mergeCell ref="P2:AD2"/>
    <mergeCell ref="AE2:AS2"/>
  </mergeCells>
  <phoneticPr fontId="37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d__x000a__x000d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d__x000a__x000d__x000a_文字の幅を合わせるためのスペースは入れないでください。" sqref="C7:F16 C25:F52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d_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d__x000a__x000d__x000a_性別の欄を入力しないと選択肢が出てきません。先に性別を入力してください。" sqref="AE3:AS3">
      <formula1>INDIRECT(J3)</formula1>
    </dataValidation>
  </dataValidations>
  <pageMargins left="0.40972222222222221" right="0.4" top="0.57986111111111116" bottom="0.57986111111111116" header="0.3" footer="0.3"/>
  <pageSetup paperSize="9" scale="6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6.25">
      <c r="A1" s="243" t="s">
        <v>140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</row>
    <row r="2" spans="1:15">
      <c r="A2" s="247" t="s">
        <v>141</v>
      </c>
      <c r="B2" s="247"/>
      <c r="C2" s="250" t="str">
        <f>IF(入力!C3="","",入力!C3)</f>
        <v>八千代台VBC</v>
      </c>
      <c r="D2" s="250"/>
      <c r="E2" s="250"/>
      <c r="F2" s="250"/>
      <c r="G2" s="250"/>
      <c r="H2" s="250"/>
      <c r="I2" s="250"/>
      <c r="J2" s="247" t="str">
        <f>IF(入力!J3="","",入力!J3)</f>
        <v>男子</v>
      </c>
      <c r="K2" s="247"/>
      <c r="L2" s="247"/>
      <c r="M2" s="247"/>
      <c r="N2" s="247"/>
      <c r="O2" s="247"/>
    </row>
    <row r="3" spans="1:15">
      <c r="A3" s="247"/>
      <c r="B3" s="247"/>
      <c r="C3" s="250"/>
      <c r="D3" s="250"/>
      <c r="E3" s="250"/>
      <c r="F3" s="250"/>
      <c r="G3" s="250"/>
      <c r="H3" s="250"/>
      <c r="I3" s="250"/>
      <c r="J3" s="247"/>
      <c r="K3" s="247"/>
      <c r="L3" s="247"/>
      <c r="M3" s="247"/>
      <c r="N3" s="247"/>
      <c r="O3" s="247"/>
    </row>
    <row r="4" spans="1:15" ht="15" customHeight="1">
      <c r="A4" s="247" t="s">
        <v>142</v>
      </c>
      <c r="B4" s="247"/>
      <c r="C4" s="251">
        <f>IF(入力!C4="","",IF(入力!C5="",入力!C4,入力!C4&amp;"　　"&amp;入力!C5))</f>
        <v>435043132</v>
      </c>
      <c r="D4" s="252"/>
      <c r="E4" s="252"/>
      <c r="F4" s="252"/>
      <c r="G4" s="252"/>
      <c r="H4" s="252"/>
      <c r="I4" s="252"/>
      <c r="J4" s="3"/>
      <c r="K4" s="3"/>
      <c r="L4" s="3"/>
      <c r="M4" s="3"/>
      <c r="N4" s="3"/>
      <c r="O4" s="4"/>
    </row>
    <row r="5" spans="1:15" ht="15" customHeight="1">
      <c r="A5" s="247"/>
      <c r="B5" s="247"/>
      <c r="C5" s="253"/>
      <c r="D5" s="254"/>
      <c r="E5" s="254"/>
      <c r="F5" s="254"/>
      <c r="G5" s="254"/>
      <c r="H5" s="254"/>
      <c r="I5" s="254"/>
      <c r="J5" s="244" t="s">
        <v>143</v>
      </c>
      <c r="K5" s="244"/>
      <c r="L5" s="244"/>
      <c r="M5" s="244"/>
      <c r="N5" s="244"/>
      <c r="O5" s="245"/>
    </row>
    <row r="6" spans="1:15" ht="12" customHeight="1">
      <c r="A6" s="247" t="s">
        <v>144</v>
      </c>
      <c r="B6" s="247"/>
      <c r="C6" s="256" t="str">
        <f>IF(入力!C8="","",入力!C8&amp;"　"&amp;入力!E8)</f>
        <v>遠藤　将憲</v>
      </c>
      <c r="D6" s="257"/>
      <c r="E6" s="257"/>
      <c r="F6" s="257"/>
      <c r="G6" s="246" t="s">
        <v>28</v>
      </c>
      <c r="H6" s="246"/>
      <c r="I6" s="246"/>
      <c r="J6" s="246" t="s">
        <v>145</v>
      </c>
      <c r="K6" s="246"/>
      <c r="L6" s="246"/>
      <c r="M6" s="246" t="s">
        <v>146</v>
      </c>
      <c r="N6" s="246"/>
      <c r="O6" s="246"/>
    </row>
    <row r="7" spans="1:15" ht="13.5" customHeight="1">
      <c r="A7" s="247"/>
      <c r="B7" s="247"/>
      <c r="C7" s="260"/>
      <c r="D7" s="261"/>
      <c r="E7" s="261"/>
      <c r="F7" s="261"/>
      <c r="G7" s="255">
        <f>IF(入力!G7="","",入力!G7)</f>
        <v>513652763</v>
      </c>
      <c r="H7" s="255"/>
      <c r="I7" s="255"/>
      <c r="J7" s="255">
        <f>IF(入力!J7="","",入力!J7)</f>
        <v>27507</v>
      </c>
      <c r="K7" s="255"/>
      <c r="L7" s="255"/>
      <c r="M7" s="255" t="str">
        <f>IF(入力!M7="","",入力!M7)</f>
        <v/>
      </c>
      <c r="N7" s="255"/>
      <c r="O7" s="255"/>
    </row>
    <row r="8" spans="1:15" ht="13.5" customHeight="1">
      <c r="A8" s="247"/>
      <c r="B8" s="247"/>
      <c r="C8" s="258"/>
      <c r="D8" s="259"/>
      <c r="E8" s="259"/>
      <c r="F8" s="259"/>
      <c r="G8" s="255"/>
      <c r="H8" s="255"/>
      <c r="I8" s="255"/>
      <c r="J8" s="255"/>
      <c r="K8" s="255"/>
      <c r="L8" s="255"/>
      <c r="M8" s="255"/>
      <c r="N8" s="255"/>
      <c r="O8" s="255"/>
    </row>
    <row r="9" spans="1:15" ht="14.45" customHeight="1">
      <c r="A9" s="247" t="s">
        <v>147</v>
      </c>
      <c r="B9" s="247"/>
      <c r="C9" s="256" t="str">
        <f>IF(入力!C10="","",入力!C10&amp;"　"&amp;入力!E10)</f>
        <v>真山　大吾</v>
      </c>
      <c r="D9" s="257"/>
      <c r="E9" s="257"/>
      <c r="F9" s="257"/>
      <c r="G9" s="255">
        <f>IF(入力!G9="","",入力!G9)</f>
        <v>514765414</v>
      </c>
      <c r="H9" s="255"/>
      <c r="I9" s="255"/>
      <c r="J9" s="255" t="str">
        <f>IF(入力!J9="","",入力!J9)</f>
        <v/>
      </c>
      <c r="K9" s="255"/>
      <c r="L9" s="255"/>
      <c r="M9" s="255" t="str">
        <f>IF(入力!M9="","",入力!M9)</f>
        <v/>
      </c>
      <c r="N9" s="255"/>
      <c r="O9" s="255"/>
    </row>
    <row r="10" spans="1:15" ht="14.45" customHeight="1">
      <c r="A10" s="247"/>
      <c r="B10" s="247"/>
      <c r="C10" s="258"/>
      <c r="D10" s="259"/>
      <c r="E10" s="259"/>
      <c r="F10" s="259"/>
      <c r="G10" s="255"/>
      <c r="H10" s="255"/>
      <c r="I10" s="255"/>
      <c r="J10" s="255"/>
      <c r="K10" s="255"/>
      <c r="L10" s="255"/>
      <c r="M10" s="255"/>
      <c r="N10" s="255"/>
      <c r="O10" s="255"/>
    </row>
    <row r="11" spans="1:15" ht="14.45" customHeight="1">
      <c r="A11" s="247" t="s">
        <v>148</v>
      </c>
      <c r="B11" s="247"/>
      <c r="C11" s="256" t="str">
        <f>IF(入力!C12="","",入力!C12&amp;"　"&amp;入力!E12)</f>
        <v>豊田　啓子</v>
      </c>
      <c r="D11" s="257"/>
      <c r="E11" s="257"/>
      <c r="F11" s="257"/>
      <c r="G11" s="255">
        <f>IF(入力!G11="","",入力!G11)</f>
        <v>507374679</v>
      </c>
      <c r="H11" s="255"/>
      <c r="I11" s="255"/>
      <c r="J11" s="255">
        <f>IF(入力!J11="","",入力!J11)</f>
        <v>18449</v>
      </c>
      <c r="K11" s="255"/>
      <c r="L11" s="255"/>
      <c r="M11" s="255" t="str">
        <f>IF(入力!M11="","",入力!M11)</f>
        <v/>
      </c>
      <c r="N11" s="255"/>
      <c r="O11" s="255"/>
    </row>
    <row r="12" spans="1:15" ht="14.45" customHeight="1">
      <c r="A12" s="247"/>
      <c r="B12" s="247"/>
      <c r="C12" s="258"/>
      <c r="D12" s="259"/>
      <c r="E12" s="259"/>
      <c r="F12" s="259"/>
      <c r="G12" s="255"/>
      <c r="H12" s="255"/>
      <c r="I12" s="255"/>
      <c r="J12" s="255"/>
      <c r="K12" s="255"/>
      <c r="L12" s="255"/>
      <c r="M12" s="255"/>
      <c r="N12" s="255"/>
      <c r="O12" s="255"/>
    </row>
    <row r="13" spans="1:15" ht="15" customHeight="1">
      <c r="A13" s="247" t="s">
        <v>149</v>
      </c>
      <c r="B13" s="247"/>
      <c r="C13" s="256" t="str">
        <f>IF(入力!C14="","",入力!C14&amp;"　"&amp;入力!E14)</f>
        <v>豊田　啓子</v>
      </c>
      <c r="D13" s="257"/>
      <c r="E13" s="257"/>
      <c r="F13" s="257"/>
      <c r="G13" s="200"/>
      <c r="H13" s="200"/>
      <c r="I13" s="200"/>
      <c r="J13" s="200"/>
      <c r="K13" s="200"/>
      <c r="L13" s="200"/>
      <c r="M13" s="200"/>
      <c r="N13" s="200"/>
      <c r="O13" s="200"/>
    </row>
    <row r="14" spans="1:15" ht="15" customHeight="1">
      <c r="A14" s="247"/>
      <c r="B14" s="247"/>
      <c r="C14" s="258"/>
      <c r="D14" s="259"/>
      <c r="E14" s="259"/>
      <c r="F14" s="259"/>
      <c r="G14" s="200"/>
      <c r="H14" s="200"/>
      <c r="I14" s="200"/>
      <c r="J14" s="200"/>
      <c r="K14" s="200"/>
      <c r="L14" s="200"/>
      <c r="M14" s="200"/>
      <c r="N14" s="200"/>
      <c r="O14" s="200"/>
    </row>
    <row r="15" spans="1:15" ht="15" customHeight="1">
      <c r="A15" s="247" t="s">
        <v>150</v>
      </c>
      <c r="B15" s="247"/>
      <c r="C15" s="256" t="str">
        <f>IF(入力!C16="","",入力!C16&amp;"　"&amp;入力!E16)</f>
        <v>会田　智美</v>
      </c>
      <c r="D15" s="257"/>
      <c r="E15" s="257"/>
      <c r="F15" s="248" t="s">
        <v>151</v>
      </c>
      <c r="G15" s="200"/>
      <c r="H15" s="200"/>
      <c r="I15" s="200"/>
      <c r="J15" s="200"/>
      <c r="K15" s="200"/>
      <c r="L15" s="200"/>
      <c r="M15" s="200"/>
      <c r="N15" s="200"/>
      <c r="O15" s="200"/>
    </row>
    <row r="16" spans="1:15" ht="15" customHeight="1">
      <c r="A16" s="247"/>
      <c r="B16" s="247"/>
      <c r="C16" s="258"/>
      <c r="D16" s="259"/>
      <c r="E16" s="259"/>
      <c r="F16" s="249"/>
      <c r="G16" s="200"/>
      <c r="H16" s="200"/>
      <c r="I16" s="200"/>
      <c r="J16" s="200"/>
      <c r="K16" s="200"/>
      <c r="L16" s="200"/>
      <c r="M16" s="200"/>
      <c r="N16" s="200"/>
      <c r="O16" s="200"/>
    </row>
    <row r="17" spans="1:15">
      <c r="A17" s="247" t="s">
        <v>152</v>
      </c>
      <c r="B17" s="247"/>
      <c r="C17" s="250" t="str">
        <f>IF(入力!C17="","",入力!C17&amp;"　"&amp;入力!E17)</f>
        <v>千葉県八千代市八千代台北9-12-6　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</row>
    <row r="18" spans="1:15">
      <c r="A18" s="247"/>
      <c r="B18" s="247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</row>
    <row r="19" spans="1:15" ht="14.45" customHeight="1">
      <c r="A19" s="247" t="s">
        <v>153</v>
      </c>
      <c r="B19" s="247"/>
      <c r="C19" s="250" t="str">
        <f>IF(入力!C19="","",入力!C19&amp;"　"&amp;入力!E19)</f>
        <v>047-486-6775　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</row>
    <row r="20" spans="1:15" ht="14.45" customHeight="1">
      <c r="A20" s="247"/>
      <c r="B20" s="247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</row>
    <row r="21" spans="1:15" ht="14.45" customHeight="1">
      <c r="A21" s="247" t="s">
        <v>154</v>
      </c>
      <c r="B21" s="247"/>
      <c r="C21" s="250" t="str">
        <f>IF(入力!C21="","",入力!C21&amp;"－"&amp;入力!E21&amp;"－"&amp;入力!G21)</f>
        <v>90－5527－3208</v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</row>
    <row r="22" spans="1:15" ht="14.45" customHeight="1">
      <c r="A22" s="247"/>
      <c r="B22" s="247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</row>
    <row r="23" spans="1:15">
      <c r="A23" s="247"/>
      <c r="B23" s="247" t="s">
        <v>155</v>
      </c>
      <c r="C23" s="247" t="s">
        <v>156</v>
      </c>
      <c r="D23" s="247"/>
      <c r="E23" s="247"/>
      <c r="F23" s="247"/>
      <c r="G23" s="247" t="s">
        <v>157</v>
      </c>
      <c r="H23" s="247"/>
      <c r="I23" s="247" t="s">
        <v>158</v>
      </c>
      <c r="J23" s="247"/>
      <c r="K23" s="247"/>
      <c r="L23" s="247"/>
      <c r="M23" s="247" t="s">
        <v>83</v>
      </c>
      <c r="N23" s="247"/>
      <c r="O23" s="247"/>
    </row>
    <row r="24" spans="1:1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</row>
    <row r="25" spans="1:15" ht="18" customHeight="1">
      <c r="A25" s="247">
        <v>1</v>
      </c>
      <c r="B25" s="247" t="str">
        <f>IF(入力!B25="","",入力!B25)</f>
        <v>①</v>
      </c>
      <c r="C25" s="256" t="str">
        <f>IF(入力!C26="","",入力!C26&amp;"　"&amp;入力!E26)</f>
        <v>田中　夕聖</v>
      </c>
      <c r="D25" s="257"/>
      <c r="E25" s="257"/>
      <c r="F25" s="257"/>
      <c r="G25" s="247">
        <f>IF(入力!G25="","",入力!G25)</f>
        <v>6</v>
      </c>
      <c r="H25" s="247" t="str">
        <f>IF(入力!H25="","",入力!H25)</f>
        <v/>
      </c>
      <c r="I25" s="247" t="str">
        <f>IF(入力!I25="","",入力!I25)</f>
        <v>八千代台西小</v>
      </c>
      <c r="J25" s="247" t="str">
        <f>IF(入力!J25="","",入力!J25)</f>
        <v/>
      </c>
      <c r="K25" s="247" t="str">
        <f>IF(入力!K25="","",入力!K25)</f>
        <v/>
      </c>
      <c r="L25" s="247" t="str">
        <f>IF(入力!L25="","",入力!L25)</f>
        <v/>
      </c>
      <c r="M25" s="247">
        <f>IF(入力!M25="","",入力!M25)</f>
        <v>513657154</v>
      </c>
      <c r="N25" s="247" t="str">
        <f>IF(入力!N25="","",入力!N25)</f>
        <v/>
      </c>
      <c r="O25" s="247" t="str">
        <f>IF(入力!O25="","",入力!O25)</f>
        <v/>
      </c>
    </row>
    <row r="26" spans="1:15" ht="18" customHeight="1">
      <c r="A26" s="247"/>
      <c r="B26" s="247"/>
      <c r="C26" s="258"/>
      <c r="D26" s="259"/>
      <c r="E26" s="259"/>
      <c r="F26" s="259"/>
      <c r="G26" s="247"/>
      <c r="H26" s="247"/>
      <c r="I26" s="247"/>
      <c r="J26" s="247"/>
      <c r="K26" s="247"/>
      <c r="L26" s="247"/>
      <c r="M26" s="247"/>
      <c r="N26" s="247"/>
      <c r="O26" s="247"/>
    </row>
    <row r="27" spans="1:15" ht="18" customHeight="1">
      <c r="A27" s="247">
        <v>2</v>
      </c>
      <c r="B27" s="247">
        <f>IF(入力!B27="","",入力!B27)</f>
        <v>2</v>
      </c>
      <c r="C27" s="256" t="str">
        <f>IF(入力!C28="","",入力!C28&amp;"　"&amp;入力!E28)</f>
        <v>渡辺　伸空</v>
      </c>
      <c r="D27" s="257"/>
      <c r="E27" s="257"/>
      <c r="F27" s="257"/>
      <c r="G27" s="247">
        <f>IF(入力!G27="","",入力!G27)</f>
        <v>5</v>
      </c>
      <c r="H27" s="247" t="str">
        <f>IF(入力!H27="","",入力!H27)</f>
        <v/>
      </c>
      <c r="I27" s="247" t="str">
        <f>IF(入力!I27="","",入力!I27)</f>
        <v>長作小</v>
      </c>
      <c r="J27" s="247" t="str">
        <f>IF(入力!J27="","",入力!J27)</f>
        <v/>
      </c>
      <c r="K27" s="247" t="str">
        <f>IF(入力!K27="","",入力!K27)</f>
        <v/>
      </c>
      <c r="L27" s="247" t="str">
        <f>IF(入力!L27="","",入力!L27)</f>
        <v/>
      </c>
      <c r="M27" s="247">
        <f>IF(入力!M27="","",入力!M27)</f>
        <v>513457615</v>
      </c>
      <c r="N27" s="247" t="str">
        <f>IF(入力!N27="","",入力!N27)</f>
        <v/>
      </c>
      <c r="O27" s="247" t="str">
        <f>IF(入力!O27="","",入力!O27)</f>
        <v/>
      </c>
    </row>
    <row r="28" spans="1:15" ht="18" customHeight="1">
      <c r="A28" s="247"/>
      <c r="B28" s="247"/>
      <c r="C28" s="258"/>
      <c r="D28" s="259"/>
      <c r="E28" s="259"/>
      <c r="F28" s="259"/>
      <c r="G28" s="247"/>
      <c r="H28" s="247"/>
      <c r="I28" s="247"/>
      <c r="J28" s="247"/>
      <c r="K28" s="247"/>
      <c r="L28" s="247"/>
      <c r="M28" s="247"/>
      <c r="N28" s="247"/>
      <c r="O28" s="247"/>
    </row>
    <row r="29" spans="1:15" ht="18" customHeight="1">
      <c r="A29" s="247">
        <v>3</v>
      </c>
      <c r="B29" s="247">
        <f>IF(入力!B29="","",入力!B29)</f>
        <v>3</v>
      </c>
      <c r="C29" s="256" t="str">
        <f>IF(入力!C30="","",入力!C30&amp;"　"&amp;入力!E30)</f>
        <v>中島　潤之奨</v>
      </c>
      <c r="D29" s="257"/>
      <c r="E29" s="257"/>
      <c r="F29" s="257"/>
      <c r="G29" s="247">
        <f>IF(入力!G29="","",入力!G29)</f>
        <v>6</v>
      </c>
      <c r="H29" s="247" t="str">
        <f>IF(入力!H29="","",入力!H29)</f>
        <v/>
      </c>
      <c r="I29" s="247" t="str">
        <f>IF(入力!I29="","",入力!I29)</f>
        <v>大和田小</v>
      </c>
      <c r="J29" s="247" t="str">
        <f>IF(入力!J29="","",入力!J29)</f>
        <v/>
      </c>
      <c r="K29" s="247" t="str">
        <f>IF(入力!K29="","",入力!K29)</f>
        <v/>
      </c>
      <c r="L29" s="247" t="str">
        <f>IF(入力!L29="","",入力!L29)</f>
        <v/>
      </c>
      <c r="M29" s="247">
        <f>IF(入力!M29="","",入力!M29)</f>
        <v>513657167</v>
      </c>
      <c r="N29" s="247" t="str">
        <f>IF(入力!N29="","",入力!N29)</f>
        <v/>
      </c>
      <c r="O29" s="247" t="str">
        <f>IF(入力!O29="","",入力!O29)</f>
        <v/>
      </c>
    </row>
    <row r="30" spans="1:15" ht="18" customHeight="1">
      <c r="A30" s="247"/>
      <c r="B30" s="247"/>
      <c r="C30" s="258"/>
      <c r="D30" s="259"/>
      <c r="E30" s="259"/>
      <c r="F30" s="259"/>
      <c r="G30" s="247"/>
      <c r="H30" s="247"/>
      <c r="I30" s="247"/>
      <c r="J30" s="247"/>
      <c r="K30" s="247"/>
      <c r="L30" s="247"/>
      <c r="M30" s="247"/>
      <c r="N30" s="247"/>
      <c r="O30" s="247"/>
    </row>
    <row r="31" spans="1:15" ht="18" customHeight="1">
      <c r="A31" s="247">
        <v>4</v>
      </c>
      <c r="B31" s="247">
        <f>IF(入力!B31="","",入力!B31)</f>
        <v>4</v>
      </c>
      <c r="C31" s="256" t="str">
        <f>IF(入力!C32="","",入力!C32&amp;"　"&amp;入力!E32)</f>
        <v>高橋　蒼</v>
      </c>
      <c r="D31" s="257"/>
      <c r="E31" s="257"/>
      <c r="F31" s="257"/>
      <c r="G31" s="247">
        <f>IF(入力!G31="","",入力!G31)</f>
        <v>6</v>
      </c>
      <c r="H31" s="247" t="str">
        <f>IF(入力!H31="","",入力!H31)</f>
        <v/>
      </c>
      <c r="I31" s="247" t="str">
        <f>IF(入力!I31="","",入力!I31)</f>
        <v>大和田小</v>
      </c>
      <c r="J31" s="247" t="str">
        <f>IF(入力!J31="","",入力!J31)</f>
        <v/>
      </c>
      <c r="K31" s="247" t="str">
        <f>IF(入力!K31="","",入力!K31)</f>
        <v/>
      </c>
      <c r="L31" s="247" t="str">
        <f>IF(入力!L31="","",入力!L31)</f>
        <v/>
      </c>
      <c r="M31" s="247">
        <f>IF(入力!M31="","",入力!M31)</f>
        <v>514592245</v>
      </c>
      <c r="N31" s="247" t="str">
        <f>IF(入力!N31="","",入力!N31)</f>
        <v/>
      </c>
      <c r="O31" s="247" t="str">
        <f>IF(入力!O31="","",入力!O31)</f>
        <v/>
      </c>
    </row>
    <row r="32" spans="1:15" ht="18" customHeight="1">
      <c r="A32" s="247"/>
      <c r="B32" s="247"/>
      <c r="C32" s="258"/>
      <c r="D32" s="259"/>
      <c r="E32" s="259"/>
      <c r="F32" s="259"/>
      <c r="G32" s="247"/>
      <c r="H32" s="247"/>
      <c r="I32" s="247"/>
      <c r="J32" s="247"/>
      <c r="K32" s="247"/>
      <c r="L32" s="247"/>
      <c r="M32" s="247"/>
      <c r="N32" s="247"/>
      <c r="O32" s="247"/>
    </row>
    <row r="33" spans="1:15" ht="18" customHeight="1">
      <c r="A33" s="247">
        <v>5</v>
      </c>
      <c r="B33" s="247">
        <f>IF(入力!B33="","",入力!B33)</f>
        <v>5</v>
      </c>
      <c r="C33" s="256" t="str">
        <f>IF(入力!C34="","",入力!C34&amp;"　"&amp;入力!E34)</f>
        <v>真山　寛大</v>
      </c>
      <c r="D33" s="257"/>
      <c r="E33" s="257"/>
      <c r="F33" s="257"/>
      <c r="G33" s="247">
        <f>IF(入力!G33="","",入力!G33)</f>
        <v>6</v>
      </c>
      <c r="H33" s="247" t="str">
        <f>IF(入力!H33="","",入力!H33)</f>
        <v/>
      </c>
      <c r="I33" s="247" t="str">
        <f>IF(入力!I33="","",入力!I33)</f>
        <v>大和田小</v>
      </c>
      <c r="J33" s="247" t="str">
        <f>IF(入力!J33="","",入力!J33)</f>
        <v/>
      </c>
      <c r="K33" s="247" t="str">
        <f>IF(入力!K33="","",入力!K33)</f>
        <v/>
      </c>
      <c r="L33" s="247" t="str">
        <f>IF(入力!L33="","",入力!L33)</f>
        <v/>
      </c>
      <c r="M33" s="247">
        <f>IF(入力!M33="","",入力!M33)</f>
        <v>514592829</v>
      </c>
      <c r="N33" s="247" t="str">
        <f>IF(入力!N33="","",入力!N33)</f>
        <v/>
      </c>
      <c r="O33" s="247" t="str">
        <f>IF(入力!O33="","",入力!O33)</f>
        <v/>
      </c>
    </row>
    <row r="34" spans="1:15" ht="18" customHeight="1">
      <c r="A34" s="247"/>
      <c r="B34" s="247"/>
      <c r="C34" s="258"/>
      <c r="D34" s="259"/>
      <c r="E34" s="259"/>
      <c r="F34" s="259"/>
      <c r="G34" s="247"/>
      <c r="H34" s="247"/>
      <c r="I34" s="247"/>
      <c r="J34" s="247"/>
      <c r="K34" s="247"/>
      <c r="L34" s="247"/>
      <c r="M34" s="247"/>
      <c r="N34" s="247"/>
      <c r="O34" s="247"/>
    </row>
    <row r="35" spans="1:15" ht="18" customHeight="1">
      <c r="A35" s="247">
        <v>6</v>
      </c>
      <c r="B35" s="247">
        <f>IF(入力!B35="","",入力!B35)</f>
        <v>6</v>
      </c>
      <c r="C35" s="256" t="str">
        <f>IF(入力!C36="","",入力!C36&amp;"　"&amp;入力!E36)</f>
        <v>今成　月翔</v>
      </c>
      <c r="D35" s="257"/>
      <c r="E35" s="257"/>
      <c r="F35" s="257"/>
      <c r="G35" s="247">
        <f>IF(入力!G35="","",入力!G35)</f>
        <v>6</v>
      </c>
      <c r="H35" s="247" t="str">
        <f>IF(入力!H35="","",入力!H35)</f>
        <v/>
      </c>
      <c r="I35" s="247" t="str">
        <f>IF(入力!I35="","",入力!I35)</f>
        <v>南高津小</v>
      </c>
      <c r="J35" s="247" t="str">
        <f>IF(入力!J35="","",入力!J35)</f>
        <v/>
      </c>
      <c r="K35" s="247" t="str">
        <f>IF(入力!K35="","",入力!K35)</f>
        <v/>
      </c>
      <c r="L35" s="247" t="str">
        <f>IF(入力!L35="","",入力!L35)</f>
        <v/>
      </c>
      <c r="M35" s="247">
        <f>IF(入力!M35="","",入力!M35)</f>
        <v>515553562</v>
      </c>
      <c r="N35" s="247" t="str">
        <f>IF(入力!N35="","",入力!N35)</f>
        <v/>
      </c>
      <c r="O35" s="247" t="str">
        <f>IF(入力!O35="","",入力!O35)</f>
        <v/>
      </c>
    </row>
    <row r="36" spans="1:15" ht="18" customHeight="1">
      <c r="A36" s="247"/>
      <c r="B36" s="247"/>
      <c r="C36" s="258"/>
      <c r="D36" s="259"/>
      <c r="E36" s="259"/>
      <c r="F36" s="259"/>
      <c r="G36" s="247"/>
      <c r="H36" s="247"/>
      <c r="I36" s="247"/>
      <c r="J36" s="247"/>
      <c r="K36" s="247"/>
      <c r="L36" s="247"/>
      <c r="M36" s="247"/>
      <c r="N36" s="247"/>
      <c r="O36" s="247"/>
    </row>
    <row r="37" spans="1:15" ht="18" customHeight="1">
      <c r="A37" s="247">
        <v>7</v>
      </c>
      <c r="B37" s="247">
        <f>IF(入力!B37="","",入力!B37)</f>
        <v>7</v>
      </c>
      <c r="C37" s="256" t="str">
        <f>IF(入力!C38="","",入力!C38&amp;"　"&amp;入力!E38)</f>
        <v>平野　昴</v>
      </c>
      <c r="D37" s="257"/>
      <c r="E37" s="257"/>
      <c r="F37" s="257"/>
      <c r="G37" s="247">
        <f>IF(入力!G37="","",入力!G37)</f>
        <v>5</v>
      </c>
      <c r="H37" s="247" t="str">
        <f>IF(入力!H37="","",入力!H37)</f>
        <v/>
      </c>
      <c r="I37" s="247" t="str">
        <f>IF(入力!I37="","",入力!I37)</f>
        <v>萱田小</v>
      </c>
      <c r="J37" s="247" t="str">
        <f>IF(入力!J37="","",入力!J37)</f>
        <v/>
      </c>
      <c r="K37" s="247" t="str">
        <f>IF(入力!K37="","",入力!K37)</f>
        <v/>
      </c>
      <c r="L37" s="247" t="str">
        <f>IF(入力!L37="","",入力!L37)</f>
        <v/>
      </c>
      <c r="M37" s="247">
        <f>IF(入力!M37="","",入力!M37)</f>
        <v>513657147</v>
      </c>
      <c r="N37" s="247" t="str">
        <f>IF(入力!N37="","",入力!N37)</f>
        <v/>
      </c>
      <c r="O37" s="247" t="str">
        <f>IF(入力!O37="","",入力!O37)</f>
        <v/>
      </c>
    </row>
    <row r="38" spans="1:15" ht="18" customHeight="1">
      <c r="A38" s="247"/>
      <c r="B38" s="247"/>
      <c r="C38" s="258"/>
      <c r="D38" s="259"/>
      <c r="E38" s="259"/>
      <c r="F38" s="259"/>
      <c r="G38" s="247"/>
      <c r="H38" s="247"/>
      <c r="I38" s="247"/>
      <c r="J38" s="247"/>
      <c r="K38" s="247"/>
      <c r="L38" s="247"/>
      <c r="M38" s="247"/>
      <c r="N38" s="247"/>
      <c r="O38" s="247"/>
    </row>
    <row r="39" spans="1:15" ht="18" customHeight="1">
      <c r="A39" s="247">
        <v>8</v>
      </c>
      <c r="B39" s="247">
        <f>IF(入力!B39="","",入力!B39)</f>
        <v>8</v>
      </c>
      <c r="C39" s="256" t="str">
        <f>IF(入力!C40="","",入力!C40&amp;"　"&amp;入力!E40)</f>
        <v>鈴木　啓大</v>
      </c>
      <c r="D39" s="257"/>
      <c r="E39" s="257"/>
      <c r="F39" s="257"/>
      <c r="G39" s="247">
        <f>IF(入力!G39="","",入力!G39)</f>
        <v>5</v>
      </c>
      <c r="H39" s="247" t="str">
        <f>IF(入力!H39="","",入力!H39)</f>
        <v/>
      </c>
      <c r="I39" s="247" t="str">
        <f>IF(入力!I39="","",入力!I39)</f>
        <v>長作小</v>
      </c>
      <c r="J39" s="247" t="str">
        <f>IF(入力!J39="","",入力!J39)</f>
        <v/>
      </c>
      <c r="K39" s="247" t="str">
        <f>IF(入力!K39="","",入力!K39)</f>
        <v/>
      </c>
      <c r="L39" s="247" t="str">
        <f>IF(入力!L39="","",入力!L39)</f>
        <v/>
      </c>
      <c r="M39" s="247">
        <f>IF(入力!M39="","",入力!M39)</f>
        <v>514594875</v>
      </c>
      <c r="N39" s="247" t="str">
        <f>IF(入力!N39="","",入力!N39)</f>
        <v/>
      </c>
      <c r="O39" s="247" t="str">
        <f>IF(入力!O39="","",入力!O39)</f>
        <v/>
      </c>
    </row>
    <row r="40" spans="1:15" ht="18" customHeight="1">
      <c r="A40" s="247"/>
      <c r="B40" s="247"/>
      <c r="C40" s="258"/>
      <c r="D40" s="259"/>
      <c r="E40" s="259"/>
      <c r="F40" s="259"/>
      <c r="G40" s="247"/>
      <c r="H40" s="247"/>
      <c r="I40" s="247"/>
      <c r="J40" s="247"/>
      <c r="K40" s="247"/>
      <c r="L40" s="247"/>
      <c r="M40" s="247"/>
      <c r="N40" s="247"/>
      <c r="O40" s="247"/>
    </row>
    <row r="41" spans="1:15" ht="18" customHeight="1">
      <c r="A41" s="247">
        <v>9</v>
      </c>
      <c r="B41" s="247">
        <f>IF(入力!B41="","",入力!B41)</f>
        <v>9</v>
      </c>
      <c r="C41" s="256" t="str">
        <f>IF(入力!C42="","",入力!C42&amp;"　"&amp;入力!E42)</f>
        <v>藤井　勇太郎</v>
      </c>
      <c r="D41" s="257"/>
      <c r="E41" s="257"/>
      <c r="F41" s="257"/>
      <c r="G41" s="247">
        <f>IF(入力!G41="","",入力!G41)</f>
        <v>5</v>
      </c>
      <c r="H41" s="247" t="str">
        <f>IF(入力!H41="","",入力!H41)</f>
        <v/>
      </c>
      <c r="I41" s="247" t="str">
        <f>IF(入力!I41="","",入力!I41)</f>
        <v>八千代台西小</v>
      </c>
      <c r="J41" s="247" t="str">
        <f>IF(入力!J41="","",入力!J41)</f>
        <v/>
      </c>
      <c r="K41" s="247" t="str">
        <f>IF(入力!K41="","",入力!K41)</f>
        <v/>
      </c>
      <c r="L41" s="247" t="str">
        <f>IF(入力!L41="","",入力!L41)</f>
        <v/>
      </c>
      <c r="M41" s="247">
        <f>IF(入力!M41="","",入力!M41)</f>
        <v>514827348</v>
      </c>
      <c r="N41" s="247" t="str">
        <f>IF(入力!N41="","",入力!N41)</f>
        <v/>
      </c>
      <c r="O41" s="247" t="str">
        <f>IF(入力!O41="","",入力!O41)</f>
        <v/>
      </c>
    </row>
    <row r="42" spans="1:15" ht="18" customHeight="1">
      <c r="A42" s="247"/>
      <c r="B42" s="247"/>
      <c r="C42" s="258"/>
      <c r="D42" s="259"/>
      <c r="E42" s="259"/>
      <c r="F42" s="259"/>
      <c r="G42" s="247"/>
      <c r="H42" s="247"/>
      <c r="I42" s="247"/>
      <c r="J42" s="247"/>
      <c r="K42" s="247"/>
      <c r="L42" s="247"/>
      <c r="M42" s="247"/>
      <c r="N42" s="247"/>
      <c r="O42" s="247"/>
    </row>
    <row r="43" spans="1:15" ht="18" customHeight="1">
      <c r="A43" s="247">
        <v>10</v>
      </c>
      <c r="B43" s="247">
        <f>IF(入力!B43="","",入力!B43)</f>
        <v>10</v>
      </c>
      <c r="C43" s="256" t="str">
        <f>IF(入力!C44="","",入力!C44&amp;"　"&amp;入力!E44)</f>
        <v>石川　隼</v>
      </c>
      <c r="D43" s="257"/>
      <c r="E43" s="257"/>
      <c r="F43" s="257"/>
      <c r="G43" s="247">
        <f>IF(入力!G43="","",入力!G43)</f>
        <v>5</v>
      </c>
      <c r="H43" s="247" t="str">
        <f>IF(入力!H43="","",入力!H43)</f>
        <v/>
      </c>
      <c r="I43" s="247" t="str">
        <f>IF(入力!I43="","",入力!I43)</f>
        <v>南高津小</v>
      </c>
      <c r="J43" s="247" t="str">
        <f>IF(入力!J43="","",入力!J43)</f>
        <v/>
      </c>
      <c r="K43" s="247" t="str">
        <f>IF(入力!K43="","",入力!K43)</f>
        <v/>
      </c>
      <c r="L43" s="247" t="str">
        <f>IF(入力!L43="","",入力!L43)</f>
        <v/>
      </c>
      <c r="M43" s="247">
        <f>IF(入力!M43="","",入力!M43)</f>
        <v>515555294</v>
      </c>
      <c r="N43" s="247" t="str">
        <f>IF(入力!N43="","",入力!N43)</f>
        <v/>
      </c>
      <c r="O43" s="247" t="str">
        <f>IF(入力!O43="","",入力!O43)</f>
        <v/>
      </c>
    </row>
    <row r="44" spans="1:15" ht="18" customHeight="1">
      <c r="A44" s="247"/>
      <c r="B44" s="247"/>
      <c r="C44" s="258"/>
      <c r="D44" s="259"/>
      <c r="E44" s="259"/>
      <c r="F44" s="259"/>
      <c r="G44" s="247"/>
      <c r="H44" s="247"/>
      <c r="I44" s="247"/>
      <c r="J44" s="247"/>
      <c r="K44" s="247"/>
      <c r="L44" s="247"/>
      <c r="M44" s="247"/>
      <c r="N44" s="247"/>
      <c r="O44" s="247"/>
    </row>
    <row r="45" spans="1:15" ht="18" customHeight="1">
      <c r="A45" s="247">
        <v>11</v>
      </c>
      <c r="B45" s="247">
        <f>IF(入力!B45="","",入力!B45)</f>
        <v>11</v>
      </c>
      <c r="C45" s="256" t="str">
        <f>IF(入力!C46="","",入力!C46&amp;"　"&amp;入力!E46)</f>
        <v>田中　大聖</v>
      </c>
      <c r="D45" s="257"/>
      <c r="E45" s="257"/>
      <c r="F45" s="257"/>
      <c r="G45" s="247">
        <f>IF(入力!G45="","",入力!G45)</f>
        <v>3</v>
      </c>
      <c r="H45" s="247" t="str">
        <f>IF(入力!H45="","",入力!H45)</f>
        <v/>
      </c>
      <c r="I45" s="247" t="str">
        <f>IF(入力!I45="","",入力!I45)</f>
        <v>八千代台西小</v>
      </c>
      <c r="J45" s="247" t="str">
        <f>IF(入力!J45="","",入力!J45)</f>
        <v/>
      </c>
      <c r="K45" s="247" t="str">
        <f>IF(入力!K45="","",入力!K45)</f>
        <v/>
      </c>
      <c r="L45" s="247" t="str">
        <f>IF(入力!L45="","",入力!L45)</f>
        <v/>
      </c>
      <c r="M45" s="247">
        <f>IF(入力!M45="","",入力!M45)</f>
        <v>513657187</v>
      </c>
      <c r="N45" s="247" t="str">
        <f>IF(入力!N45="","",入力!N45)</f>
        <v/>
      </c>
      <c r="O45" s="247" t="str">
        <f>IF(入力!O45="","",入力!O45)</f>
        <v/>
      </c>
    </row>
    <row r="46" spans="1:15" ht="18" customHeight="1">
      <c r="A46" s="247"/>
      <c r="B46" s="247"/>
      <c r="C46" s="258"/>
      <c r="D46" s="259"/>
      <c r="E46" s="259"/>
      <c r="F46" s="259"/>
      <c r="G46" s="247"/>
      <c r="H46" s="247"/>
      <c r="I46" s="247"/>
      <c r="J46" s="247"/>
      <c r="K46" s="247"/>
      <c r="L46" s="247"/>
      <c r="M46" s="247"/>
      <c r="N46" s="247"/>
      <c r="O46" s="247"/>
    </row>
    <row r="47" spans="1:15" ht="18" customHeight="1">
      <c r="A47" s="247">
        <v>12</v>
      </c>
      <c r="B47" s="247">
        <f>IF(入力!B47="","",入力!B47)</f>
        <v>12</v>
      </c>
      <c r="C47" s="256" t="str">
        <f>IF(入力!C48="","",入力!C48&amp;"　"&amp;入力!E48)</f>
        <v>藤井　奏馬</v>
      </c>
      <c r="D47" s="257"/>
      <c r="E47" s="257"/>
      <c r="F47" s="257"/>
      <c r="G47" s="247">
        <f>IF(入力!G47="","",入力!G47)</f>
        <v>3</v>
      </c>
      <c r="H47" s="247" t="str">
        <f>IF(入力!H47="","",入力!H47)</f>
        <v/>
      </c>
      <c r="I47" s="247" t="str">
        <f>IF(入力!I47="","",入力!I47)</f>
        <v>八千代台西小</v>
      </c>
      <c r="J47" s="247" t="str">
        <f>IF(入力!J47="","",入力!J47)</f>
        <v/>
      </c>
      <c r="K47" s="247" t="str">
        <f>IF(入力!K47="","",入力!K47)</f>
        <v/>
      </c>
      <c r="L47" s="247" t="str">
        <f>IF(入力!L47="","",入力!L47)</f>
        <v/>
      </c>
      <c r="M47" s="247">
        <f>IF(入力!M47="","",入力!M47)</f>
        <v>515553581</v>
      </c>
      <c r="N47" s="247" t="str">
        <f>IF(入力!N47="","",入力!N47)</f>
        <v/>
      </c>
      <c r="O47" s="247" t="str">
        <f>IF(入力!O47="","",入力!O47)</f>
        <v/>
      </c>
    </row>
    <row r="48" spans="1:15" ht="18" customHeight="1">
      <c r="A48" s="247"/>
      <c r="B48" s="247"/>
      <c r="C48" s="258"/>
      <c r="D48" s="259"/>
      <c r="E48" s="259"/>
      <c r="F48" s="259"/>
      <c r="G48" s="247"/>
      <c r="H48" s="247"/>
      <c r="I48" s="247"/>
      <c r="J48" s="247"/>
      <c r="K48" s="247"/>
      <c r="L48" s="247"/>
      <c r="M48" s="247"/>
      <c r="N48" s="247"/>
      <c r="O48" s="247"/>
    </row>
    <row r="49" spans="1:15" ht="18" customHeight="1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</row>
    <row r="50" spans="1:15" ht="18" customHeight="1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</row>
  </sheetData>
  <sheetProtection sheet="1"/>
  <mergeCells count="117">
    <mergeCell ref="I45:L46"/>
    <mergeCell ref="M45:O46"/>
    <mergeCell ref="C47:F48"/>
    <mergeCell ref="G47:H48"/>
    <mergeCell ref="A49:O50"/>
    <mergeCell ref="C6:F8"/>
    <mergeCell ref="G7:I8"/>
    <mergeCell ref="G9:I10"/>
    <mergeCell ref="C9:F10"/>
    <mergeCell ref="C11:F12"/>
    <mergeCell ref="I47:L48"/>
    <mergeCell ref="M47:O48"/>
    <mergeCell ref="C45:F46"/>
    <mergeCell ref="G45:H46"/>
    <mergeCell ref="I43:L44"/>
    <mergeCell ref="M43:O44"/>
    <mergeCell ref="C41:F42"/>
    <mergeCell ref="G41:H42"/>
    <mergeCell ref="I41:L42"/>
    <mergeCell ref="M41:O42"/>
    <mergeCell ref="C43:F44"/>
    <mergeCell ref="G43:H44"/>
    <mergeCell ref="C37:F38"/>
    <mergeCell ref="G37:H38"/>
    <mergeCell ref="C39:F40"/>
    <mergeCell ref="G39:H40"/>
    <mergeCell ref="C31:F32"/>
    <mergeCell ref="G31:H32"/>
    <mergeCell ref="I35:L36"/>
    <mergeCell ref="M35:O36"/>
    <mergeCell ref="I39:L40"/>
    <mergeCell ref="M39:O40"/>
    <mergeCell ref="I37:L38"/>
    <mergeCell ref="M37:O38"/>
    <mergeCell ref="I33:L34"/>
    <mergeCell ref="M33:O34"/>
    <mergeCell ref="C33:F34"/>
    <mergeCell ref="G33:H34"/>
    <mergeCell ref="C35:F36"/>
    <mergeCell ref="G35:H36"/>
    <mergeCell ref="C29:F30"/>
    <mergeCell ref="G29:H30"/>
    <mergeCell ref="I23:L24"/>
    <mergeCell ref="M23:O24"/>
    <mergeCell ref="C25:F26"/>
    <mergeCell ref="G25:H26"/>
    <mergeCell ref="I31:L32"/>
    <mergeCell ref="M31:O32"/>
    <mergeCell ref="I29:L30"/>
    <mergeCell ref="M29:O30"/>
    <mergeCell ref="I27:L28"/>
    <mergeCell ref="M27:O28"/>
    <mergeCell ref="G23:H24"/>
    <mergeCell ref="C13:F14"/>
    <mergeCell ref="G15:O16"/>
    <mergeCell ref="A21:B22"/>
    <mergeCell ref="C27:F28"/>
    <mergeCell ref="G27:H28"/>
    <mergeCell ref="I25:L26"/>
    <mergeCell ref="M25:O26"/>
    <mergeCell ref="M11:O12"/>
    <mergeCell ref="A17:B18"/>
    <mergeCell ref="A19:B20"/>
    <mergeCell ref="A13:B14"/>
    <mergeCell ref="A15:B16"/>
    <mergeCell ref="C15:E16"/>
    <mergeCell ref="A2:B3"/>
    <mergeCell ref="A4:B5"/>
    <mergeCell ref="A9:B10"/>
    <mergeCell ref="A11:B12"/>
    <mergeCell ref="C2:I3"/>
    <mergeCell ref="J9:L10"/>
    <mergeCell ref="J11:L12"/>
    <mergeCell ref="C17:O18"/>
    <mergeCell ref="C19:O20"/>
    <mergeCell ref="C21:O22"/>
    <mergeCell ref="C4:I5"/>
    <mergeCell ref="M7:O8"/>
    <mergeCell ref="A6:B8"/>
    <mergeCell ref="J7:L8"/>
    <mergeCell ref="G11:I12"/>
    <mergeCell ref="G13:O14"/>
    <mergeCell ref="M9:O10"/>
    <mergeCell ref="B37:B38"/>
    <mergeCell ref="B39:B40"/>
    <mergeCell ref="B41:B42"/>
    <mergeCell ref="B43:B44"/>
    <mergeCell ref="B45:B46"/>
    <mergeCell ref="B47:B48"/>
    <mergeCell ref="B25:B26"/>
    <mergeCell ref="B27:B28"/>
    <mergeCell ref="B29:B30"/>
    <mergeCell ref="B31:B32"/>
    <mergeCell ref="B33:B34"/>
    <mergeCell ref="B35:B36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B23:B24"/>
    <mergeCell ref="F15:F16"/>
    <mergeCell ref="J2:O3"/>
    <mergeCell ref="C23:F24"/>
  </mergeCells>
  <phoneticPr fontId="37"/>
  <pageMargins left="0.39305555555555555" right="0.39305555555555555" top="0.59027777777777779" bottom="0.19652777777777777" header="0.31458333333333333" footer="0.3145833333333333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workbookViewId="0">
      <selection activeCell="AP62" sqref="AP62"/>
    </sheetView>
  </sheetViews>
  <sheetFormatPr defaultColWidth="1.625" defaultRowHeight="13.5" customHeight="1"/>
  <cols>
    <col min="58" max="58" width="2.25" customWidth="1"/>
  </cols>
  <sheetData>
    <row r="1" spans="1:60">
      <c r="AS1" s="5" t="s">
        <v>159</v>
      </c>
      <c r="AT1" s="5"/>
      <c r="AU1" s="5"/>
      <c r="AV1" s="262"/>
      <c r="AW1" s="262"/>
      <c r="AX1" s="5" t="s">
        <v>160</v>
      </c>
      <c r="AY1" s="5"/>
      <c r="AZ1" s="262"/>
      <c r="BA1" s="262"/>
      <c r="BB1" s="5" t="s">
        <v>161</v>
      </c>
      <c r="BC1" s="5"/>
      <c r="BD1" s="262"/>
      <c r="BE1" s="262"/>
      <c r="BF1" s="5" t="s">
        <v>162</v>
      </c>
    </row>
    <row r="3" spans="1:60" ht="9.75" customHeight="1"/>
    <row r="4" spans="1:60" ht="9.75" customHeight="1"/>
    <row r="5" spans="1:60" ht="28.5">
      <c r="A5" s="6"/>
      <c r="B5" s="6"/>
      <c r="C5" s="263" t="s">
        <v>163</v>
      </c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263"/>
      <c r="AK5" s="263"/>
      <c r="AL5" s="263"/>
      <c r="AM5" s="263"/>
      <c r="AN5" s="263"/>
      <c r="AO5" s="263"/>
      <c r="AP5" s="263"/>
      <c r="AQ5" s="263"/>
      <c r="AR5" s="263"/>
      <c r="AS5" s="263"/>
      <c r="AT5" s="263"/>
      <c r="AU5" s="263"/>
      <c r="AV5" s="263"/>
      <c r="AW5" s="263"/>
      <c r="AX5" s="263"/>
      <c r="AY5" s="263"/>
      <c r="AZ5" s="263"/>
      <c r="BA5" s="263"/>
      <c r="BB5" s="263"/>
      <c r="BC5" s="263"/>
      <c r="BD5" s="263"/>
      <c r="BE5" s="263"/>
      <c r="BF5" s="263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164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345" t="s">
        <v>165</v>
      </c>
      <c r="D8" s="346"/>
      <c r="E8" s="346"/>
      <c r="F8" s="346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7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348"/>
      <c r="D9" s="349"/>
      <c r="E9" s="349"/>
      <c r="F9" s="349"/>
      <c r="G9" s="349"/>
      <c r="H9" s="349"/>
      <c r="I9" s="349"/>
      <c r="J9" s="349"/>
      <c r="K9" s="349"/>
      <c r="L9" s="349"/>
      <c r="M9" s="349"/>
      <c r="N9" s="349"/>
      <c r="O9" s="349"/>
      <c r="P9" s="349"/>
      <c r="Q9" s="350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351"/>
      <c r="D10" s="352"/>
      <c r="E10" s="352"/>
      <c r="F10" s="352"/>
      <c r="G10" s="352"/>
      <c r="H10" s="352"/>
      <c r="I10" s="352"/>
      <c r="J10" s="352"/>
      <c r="K10" s="352"/>
      <c r="L10" s="352"/>
      <c r="M10" s="352"/>
      <c r="N10" s="352"/>
      <c r="O10" s="352"/>
      <c r="P10" s="352"/>
      <c r="Q10" s="353"/>
      <c r="S10" s="5" t="s">
        <v>166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167</v>
      </c>
    </row>
    <row r="11" spans="1:60" ht="5.25" customHeight="1"/>
    <row r="12" spans="1:60" ht="5.25" customHeight="1">
      <c r="G12" s="5"/>
      <c r="H12" s="340">
        <v>36</v>
      </c>
      <c r="I12" s="341"/>
      <c r="J12" s="342"/>
      <c r="K12" s="5"/>
    </row>
    <row r="13" spans="1:60" ht="13.5" customHeight="1">
      <c r="F13" s="5" t="s">
        <v>168</v>
      </c>
      <c r="G13" s="5"/>
      <c r="H13" s="343"/>
      <c r="I13" s="262"/>
      <c r="J13" s="344"/>
      <c r="K13" s="5" t="s">
        <v>169</v>
      </c>
      <c r="L13" s="9"/>
      <c r="M13" s="9"/>
      <c r="N13" s="9"/>
      <c r="Q13" s="10"/>
    </row>
    <row r="14" spans="1:60" ht="5.25" customHeight="1">
      <c r="F14" s="11"/>
      <c r="G14" s="5"/>
      <c r="H14" s="287"/>
      <c r="I14" s="288"/>
      <c r="J14" s="289"/>
      <c r="K14" s="5"/>
      <c r="L14" s="9"/>
      <c r="M14" s="9"/>
      <c r="N14" s="9"/>
      <c r="Q14" s="10"/>
    </row>
    <row r="15" spans="1:60" ht="5.25" customHeight="1"/>
    <row r="16" spans="1:60" ht="12" customHeight="1">
      <c r="C16" s="354" t="s">
        <v>170</v>
      </c>
      <c r="D16" s="266"/>
      <c r="E16" s="266"/>
      <c r="F16" s="266"/>
      <c r="G16" s="267"/>
      <c r="H16" s="264" t="s">
        <v>1</v>
      </c>
      <c r="I16" s="265"/>
      <c r="J16" s="265"/>
      <c r="K16" s="266" t="str">
        <f>IF(入力!C2="","",入力!C2)</f>
        <v>ヤチヨダイ　バレーボールクラブ</v>
      </c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7"/>
      <c r="Y16" s="268" t="s">
        <v>171</v>
      </c>
      <c r="Z16" s="269"/>
      <c r="AA16" s="269"/>
      <c r="AB16" s="269"/>
      <c r="AC16" s="269"/>
      <c r="AD16" s="269"/>
      <c r="AE16" s="269"/>
      <c r="AF16" s="269"/>
      <c r="AG16" s="269"/>
      <c r="AH16" s="269"/>
      <c r="AI16" s="270"/>
      <c r="AJ16" s="311" t="s">
        <v>172</v>
      </c>
      <c r="AK16" s="312"/>
      <c r="AL16" s="312"/>
      <c r="AM16" s="313"/>
      <c r="AN16" s="334" t="str">
        <f>IF(入力!P3="","",入力!P3)</f>
        <v>八千代市</v>
      </c>
      <c r="AO16" s="335"/>
      <c r="AP16" s="335"/>
      <c r="AQ16" s="335"/>
      <c r="AR16" s="335"/>
      <c r="AS16" s="335"/>
      <c r="AT16" s="312" t="s">
        <v>173</v>
      </c>
      <c r="AU16" s="313"/>
      <c r="AV16" s="320" t="s">
        <v>18</v>
      </c>
      <c r="AW16" s="266"/>
      <c r="AX16" s="266"/>
      <c r="AY16" s="267"/>
      <c r="AZ16" s="324" t="str">
        <f>IF(入力!P5="","",入力!P5)</f>
        <v>京成</v>
      </c>
      <c r="BA16" s="325"/>
      <c r="BB16" s="325"/>
      <c r="BC16" s="325"/>
      <c r="BD16" s="325"/>
      <c r="BE16" s="325"/>
      <c r="BF16" s="309" t="s">
        <v>174</v>
      </c>
    </row>
    <row r="17" spans="3:58" ht="4.5" customHeight="1">
      <c r="C17" s="355"/>
      <c r="D17" s="322"/>
      <c r="E17" s="322"/>
      <c r="F17" s="322"/>
      <c r="G17" s="323"/>
      <c r="H17" s="332" t="str">
        <f>IF(入力!C3="","",入力!C3)</f>
        <v>八千代台VBC</v>
      </c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28" t="str">
        <f>IF(入力!J3="","","("&amp;入力!J3&amp;")")</f>
        <v>(男子)</v>
      </c>
      <c r="V17" s="328"/>
      <c r="W17" s="328"/>
      <c r="X17" s="329"/>
      <c r="Y17" s="357">
        <f>IF(入力!C4="","",入力!C4)</f>
        <v>435043132</v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314"/>
      <c r="AK17" s="315"/>
      <c r="AL17" s="315"/>
      <c r="AM17" s="316"/>
      <c r="AN17" s="336"/>
      <c r="AO17" s="337"/>
      <c r="AP17" s="337"/>
      <c r="AQ17" s="337"/>
      <c r="AR17" s="337"/>
      <c r="AS17" s="337"/>
      <c r="AT17" s="315"/>
      <c r="AU17" s="316"/>
      <c r="AV17" s="321"/>
      <c r="AW17" s="322"/>
      <c r="AX17" s="322"/>
      <c r="AY17" s="323"/>
      <c r="AZ17" s="326"/>
      <c r="BA17" s="327"/>
      <c r="BB17" s="327"/>
      <c r="BC17" s="327"/>
      <c r="BD17" s="327"/>
      <c r="BE17" s="327"/>
      <c r="BF17" s="310"/>
    </row>
    <row r="18" spans="3:58" ht="16.5" customHeight="1">
      <c r="C18" s="284"/>
      <c r="D18" s="285"/>
      <c r="E18" s="285"/>
      <c r="F18" s="285"/>
      <c r="G18" s="286"/>
      <c r="H18" s="290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S18" s="291"/>
      <c r="T18" s="291"/>
      <c r="U18" s="330"/>
      <c r="V18" s="330"/>
      <c r="W18" s="330"/>
      <c r="X18" s="331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317"/>
      <c r="AK18" s="318"/>
      <c r="AL18" s="318"/>
      <c r="AM18" s="319"/>
      <c r="AN18" s="338"/>
      <c r="AO18" s="339"/>
      <c r="AP18" s="339"/>
      <c r="AQ18" s="339"/>
      <c r="AR18" s="339"/>
      <c r="AS18" s="339"/>
      <c r="AT18" s="318"/>
      <c r="AU18" s="319"/>
      <c r="AV18" s="293"/>
      <c r="AW18" s="285"/>
      <c r="AX18" s="285"/>
      <c r="AY18" s="286"/>
      <c r="AZ18" s="271" t="str">
        <f>IF(入力!AE5="","",入力!AE5)</f>
        <v>八千代台</v>
      </c>
      <c r="BA18" s="272"/>
      <c r="BB18" s="272"/>
      <c r="BC18" s="272"/>
      <c r="BD18" s="272"/>
      <c r="BE18" s="272"/>
      <c r="BF18" s="12" t="s">
        <v>175</v>
      </c>
    </row>
    <row r="19" spans="3:58" ht="15" customHeight="1">
      <c r="C19" s="273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5" t="s">
        <v>176</v>
      </c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 t="s">
        <v>177</v>
      </c>
      <c r="AE19" s="275"/>
      <c r="AF19" s="275"/>
      <c r="AG19" s="275"/>
      <c r="AH19" s="275"/>
      <c r="AI19" s="275"/>
      <c r="AJ19" s="275"/>
      <c r="AK19" s="275"/>
      <c r="AL19" s="275"/>
      <c r="AM19" s="275"/>
      <c r="AN19" s="275"/>
      <c r="AO19" s="275"/>
      <c r="AP19" s="275"/>
      <c r="AQ19" s="275"/>
      <c r="AR19" s="275"/>
      <c r="AS19" s="275" t="s">
        <v>57</v>
      </c>
      <c r="AT19" s="275"/>
      <c r="AU19" s="275"/>
      <c r="AV19" s="275"/>
      <c r="AW19" s="275"/>
      <c r="AX19" s="275"/>
      <c r="AY19" s="275"/>
      <c r="AZ19" s="275"/>
      <c r="BA19" s="275"/>
      <c r="BB19" s="275"/>
      <c r="BC19" s="275"/>
      <c r="BD19" s="275"/>
      <c r="BE19" s="275"/>
      <c r="BF19" s="276"/>
    </row>
    <row r="20" spans="3:58" ht="15" customHeight="1">
      <c r="C20" s="277" t="s">
        <v>178</v>
      </c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8">
        <f>IF(入力!J7="","",入力!J7)</f>
        <v>27507</v>
      </c>
      <c r="P20" s="278"/>
      <c r="Q20" s="278"/>
      <c r="R20" s="278"/>
      <c r="S20" s="278"/>
      <c r="T20" s="278"/>
      <c r="U20" s="278"/>
      <c r="V20" s="278"/>
      <c r="W20" s="278"/>
      <c r="X20" s="278"/>
      <c r="Y20" s="278"/>
      <c r="Z20" s="278"/>
      <c r="AA20" s="278"/>
      <c r="AB20" s="278"/>
      <c r="AC20" s="278"/>
      <c r="AD20" s="278" t="str">
        <f>IF(入力!J9="","",入力!J9)</f>
        <v/>
      </c>
      <c r="AE20" s="278"/>
      <c r="AF20" s="278"/>
      <c r="AG20" s="278"/>
      <c r="AH20" s="278"/>
      <c r="AI20" s="278"/>
      <c r="AJ20" s="278"/>
      <c r="AK20" s="278"/>
      <c r="AL20" s="278"/>
      <c r="AM20" s="278"/>
      <c r="AN20" s="278"/>
      <c r="AO20" s="278"/>
      <c r="AP20" s="278"/>
      <c r="AQ20" s="278"/>
      <c r="AR20" s="278"/>
      <c r="AS20" s="278">
        <f>IF(入力!J11="","",入力!J11)</f>
        <v>18449</v>
      </c>
      <c r="AT20" s="278"/>
      <c r="AU20" s="278"/>
      <c r="AV20" s="278"/>
      <c r="AW20" s="278"/>
      <c r="AX20" s="278"/>
      <c r="AY20" s="278"/>
      <c r="AZ20" s="278"/>
      <c r="BA20" s="278"/>
      <c r="BB20" s="278"/>
      <c r="BC20" s="278"/>
      <c r="BD20" s="278"/>
      <c r="BE20" s="278"/>
      <c r="BF20" s="279"/>
    </row>
    <row r="21" spans="3:58" ht="15" customHeight="1">
      <c r="C21" s="277" t="s">
        <v>179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8" t="str">
        <f>IF(入力!M7="","",入力!M7)</f>
        <v/>
      </c>
      <c r="P21" s="278"/>
      <c r="Q21" s="278"/>
      <c r="R21" s="278"/>
      <c r="S21" s="278"/>
      <c r="T21" s="278"/>
      <c r="U21" s="278"/>
      <c r="V21" s="278"/>
      <c r="W21" s="278"/>
      <c r="X21" s="278"/>
      <c r="Y21" s="278"/>
      <c r="Z21" s="278"/>
      <c r="AA21" s="278"/>
      <c r="AB21" s="278"/>
      <c r="AC21" s="278"/>
      <c r="AD21" s="278" t="str">
        <f>IF(入力!M9="","",入力!M9)</f>
        <v/>
      </c>
      <c r="AE21" s="278"/>
      <c r="AF21" s="278"/>
      <c r="AG21" s="278"/>
      <c r="AH21" s="278"/>
      <c r="AI21" s="278"/>
      <c r="AJ21" s="278"/>
      <c r="AK21" s="278"/>
      <c r="AL21" s="278"/>
      <c r="AM21" s="278"/>
      <c r="AN21" s="278"/>
      <c r="AO21" s="278"/>
      <c r="AP21" s="278"/>
      <c r="AQ21" s="278"/>
      <c r="AR21" s="278"/>
      <c r="AS21" s="278" t="str">
        <f>IF(入力!M11="","",入力!M11)</f>
        <v/>
      </c>
      <c r="AT21" s="278"/>
      <c r="AU21" s="278"/>
      <c r="AV21" s="278"/>
      <c r="AW21" s="278"/>
      <c r="AX21" s="278"/>
      <c r="AY21" s="278"/>
      <c r="AZ21" s="278"/>
      <c r="BA21" s="278"/>
      <c r="BB21" s="278"/>
      <c r="BC21" s="278"/>
      <c r="BD21" s="278"/>
      <c r="BE21" s="278"/>
      <c r="BF21" s="279"/>
    </row>
    <row r="22" spans="3:58" ht="12" customHeight="1">
      <c r="C22" s="280" t="s">
        <v>1</v>
      </c>
      <c r="D22" s="281"/>
      <c r="E22" s="281"/>
      <c r="F22" s="281"/>
      <c r="G22" s="282"/>
      <c r="H22" s="123" t="str">
        <f>IF(入力!C7="","",入力!C7&amp;"　"&amp;入力!E7)</f>
        <v>エンドウ　マサノリ</v>
      </c>
      <c r="I22" s="124"/>
      <c r="J22" s="124"/>
      <c r="K22" s="124"/>
      <c r="L22" s="124"/>
      <c r="M22" s="124"/>
      <c r="N22" s="124"/>
      <c r="O22" s="124"/>
      <c r="P22" s="124"/>
      <c r="Q22" s="283"/>
      <c r="R22" s="356" t="s">
        <v>180</v>
      </c>
      <c r="S22" s="124"/>
      <c r="T22" s="363">
        <f>IF(入力!AT7="","",入力!AT7)</f>
        <v>40</v>
      </c>
      <c r="U22" s="364"/>
      <c r="V22" s="365"/>
      <c r="W22" s="356" t="s">
        <v>181</v>
      </c>
      <c r="X22" s="356"/>
      <c r="Y22" s="356"/>
      <c r="Z22" s="13" t="s">
        <v>36</v>
      </c>
      <c r="AA22" s="14"/>
      <c r="AB22" s="124" t="str">
        <f>IF(入力!R7="","",入力!R7)</f>
        <v>276</v>
      </c>
      <c r="AC22" s="124"/>
      <c r="AD22" s="124"/>
      <c r="AE22" s="124"/>
      <c r="AF22" s="15" t="s">
        <v>38</v>
      </c>
      <c r="AG22" s="124" t="str">
        <f>IF(入力!W7="","",入力!W7)</f>
        <v>0042</v>
      </c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283"/>
      <c r="AU22" s="356" t="s">
        <v>182</v>
      </c>
      <c r="AV22" s="124"/>
      <c r="AW22" s="124"/>
      <c r="AX22" s="16" t="s">
        <v>40</v>
      </c>
      <c r="AY22" s="124" t="str">
        <f>IF(入力!AL7="","",入力!AL7)</f>
        <v>047</v>
      </c>
      <c r="AZ22" s="124"/>
      <c r="BA22" s="124"/>
      <c r="BB22" s="124"/>
      <c r="BC22" s="124"/>
      <c r="BD22" s="124"/>
      <c r="BE22" s="124"/>
      <c r="BF22" s="17" t="s">
        <v>42</v>
      </c>
    </row>
    <row r="23" spans="3:58" ht="19.5" customHeight="1">
      <c r="C23" s="284" t="s">
        <v>183</v>
      </c>
      <c r="D23" s="285"/>
      <c r="E23" s="285"/>
      <c r="F23" s="285"/>
      <c r="G23" s="286"/>
      <c r="H23" s="287" t="str">
        <f>IF(入力!C8="","",入力!C8&amp;"　"&amp;入力!E8)</f>
        <v>遠藤　将憲</v>
      </c>
      <c r="I23" s="288"/>
      <c r="J23" s="288"/>
      <c r="K23" s="288"/>
      <c r="L23" s="288"/>
      <c r="M23" s="288"/>
      <c r="N23" s="288"/>
      <c r="O23" s="288"/>
      <c r="P23" s="288"/>
      <c r="Q23" s="289"/>
      <c r="R23" s="285"/>
      <c r="S23" s="285"/>
      <c r="T23" s="366"/>
      <c r="U23" s="367"/>
      <c r="V23" s="368"/>
      <c r="W23" s="318"/>
      <c r="X23" s="318"/>
      <c r="Y23" s="318"/>
      <c r="Z23" s="290" t="str">
        <f>IF(入力!P8="","",入力!P8)</f>
        <v>千葉県八千代市ゆりのき台3-4-720</v>
      </c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2"/>
      <c r="AU23" s="285"/>
      <c r="AV23" s="285"/>
      <c r="AW23" s="285"/>
      <c r="AX23" s="293" t="str">
        <f>IF(入力!AK8="","",入力!AK8)</f>
        <v>482</v>
      </c>
      <c r="AY23" s="285"/>
      <c r="AZ23" s="285"/>
      <c r="BA23" s="285"/>
      <c r="BB23" s="18" t="s">
        <v>38</v>
      </c>
      <c r="BC23" s="285" t="str">
        <f>IF(入力!AP8="","",入力!AP8)</f>
        <v>9189</v>
      </c>
      <c r="BD23" s="285"/>
      <c r="BE23" s="285"/>
      <c r="BF23" s="294"/>
    </row>
    <row r="24" spans="3:58" ht="12" customHeight="1">
      <c r="C24" s="280" t="s">
        <v>1</v>
      </c>
      <c r="D24" s="281"/>
      <c r="E24" s="281"/>
      <c r="F24" s="281"/>
      <c r="G24" s="282"/>
      <c r="H24" s="123" t="str">
        <f>IF(入力!C9="","",入力!C9&amp;"　"&amp;入力!E9)</f>
        <v>マヤマ　ダイゴ</v>
      </c>
      <c r="I24" s="124"/>
      <c r="J24" s="124"/>
      <c r="K24" s="124"/>
      <c r="L24" s="124"/>
      <c r="M24" s="124"/>
      <c r="N24" s="124"/>
      <c r="O24" s="124"/>
      <c r="P24" s="124"/>
      <c r="Q24" s="283"/>
      <c r="R24" s="356" t="s">
        <v>180</v>
      </c>
      <c r="S24" s="124"/>
      <c r="T24" s="363">
        <f>IF(入力!AT9="","",入力!AT9)</f>
        <v>47</v>
      </c>
      <c r="U24" s="364"/>
      <c r="V24" s="365"/>
      <c r="W24" s="356" t="s">
        <v>181</v>
      </c>
      <c r="X24" s="356"/>
      <c r="Y24" s="356"/>
      <c r="Z24" s="13" t="s">
        <v>36</v>
      </c>
      <c r="AA24" s="14"/>
      <c r="AB24" s="124" t="str">
        <f>IF(入力!R9="","",入力!R9)</f>
        <v>276</v>
      </c>
      <c r="AC24" s="124"/>
      <c r="AD24" s="124"/>
      <c r="AE24" s="124"/>
      <c r="AF24" s="15" t="s">
        <v>38</v>
      </c>
      <c r="AG24" s="124" t="str">
        <f>IF(入力!W9="","",入力!W9)</f>
        <v>0043</v>
      </c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283"/>
      <c r="AU24" s="356" t="s">
        <v>182</v>
      </c>
      <c r="AV24" s="124"/>
      <c r="AW24" s="124"/>
      <c r="AX24" s="16" t="s">
        <v>40</v>
      </c>
      <c r="AY24" s="124" t="str">
        <f>IF(入力!AL9="","",入力!AL9)</f>
        <v>047</v>
      </c>
      <c r="AZ24" s="124"/>
      <c r="BA24" s="124"/>
      <c r="BB24" s="124"/>
      <c r="BC24" s="124"/>
      <c r="BD24" s="124"/>
      <c r="BE24" s="124"/>
      <c r="BF24" s="17" t="s">
        <v>42</v>
      </c>
    </row>
    <row r="25" spans="3:58" ht="19.5" customHeight="1">
      <c r="C25" s="284" t="s">
        <v>177</v>
      </c>
      <c r="D25" s="285"/>
      <c r="E25" s="285"/>
      <c r="F25" s="285"/>
      <c r="G25" s="286"/>
      <c r="H25" s="287" t="str">
        <f>IF(入力!C10="","",入力!C10&amp;"　"&amp;入力!E10)</f>
        <v>真山　大吾</v>
      </c>
      <c r="I25" s="288"/>
      <c r="J25" s="288"/>
      <c r="K25" s="288"/>
      <c r="L25" s="288"/>
      <c r="M25" s="288"/>
      <c r="N25" s="288"/>
      <c r="O25" s="288"/>
      <c r="P25" s="288"/>
      <c r="Q25" s="289"/>
      <c r="R25" s="285"/>
      <c r="S25" s="285"/>
      <c r="T25" s="366"/>
      <c r="U25" s="367"/>
      <c r="V25" s="368"/>
      <c r="W25" s="318"/>
      <c r="X25" s="318"/>
      <c r="Y25" s="318"/>
      <c r="Z25" s="290" t="str">
        <f>IF(入力!P10="","",入力!P10)</f>
        <v>千葉県八千代市萱田2217-33</v>
      </c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2"/>
      <c r="AU25" s="285"/>
      <c r="AV25" s="285"/>
      <c r="AW25" s="285"/>
      <c r="AX25" s="293" t="str">
        <f>IF(入力!AK10="","",入力!AK10)</f>
        <v>487</v>
      </c>
      <c r="AY25" s="285"/>
      <c r="AZ25" s="285"/>
      <c r="BA25" s="285"/>
      <c r="BB25" s="18" t="s">
        <v>38</v>
      </c>
      <c r="BC25" s="285" t="str">
        <f>IF(入力!AP10="","",入力!AP10)</f>
        <v>2141</v>
      </c>
      <c r="BD25" s="285"/>
      <c r="BE25" s="285"/>
      <c r="BF25" s="294"/>
    </row>
    <row r="26" spans="3:58" ht="12" customHeight="1">
      <c r="C26" s="280" t="s">
        <v>1</v>
      </c>
      <c r="D26" s="281"/>
      <c r="E26" s="281"/>
      <c r="F26" s="281"/>
      <c r="G26" s="282"/>
      <c r="H26" s="123" t="str">
        <f>IF(入力!C11="","",入力!C11&amp;"　"&amp;入力!E11)</f>
        <v>トヨダ　ケイコ</v>
      </c>
      <c r="I26" s="124"/>
      <c r="J26" s="124"/>
      <c r="K26" s="124"/>
      <c r="L26" s="124"/>
      <c r="M26" s="124"/>
      <c r="N26" s="124"/>
      <c r="O26" s="124"/>
      <c r="P26" s="124"/>
      <c r="Q26" s="283"/>
      <c r="R26" s="356" t="s">
        <v>180</v>
      </c>
      <c r="S26" s="124"/>
      <c r="T26" s="363">
        <f>IF(入力!AT11="","",入力!AT11)</f>
        <v>54</v>
      </c>
      <c r="U26" s="364"/>
      <c r="V26" s="365"/>
      <c r="W26" s="356" t="s">
        <v>181</v>
      </c>
      <c r="X26" s="356"/>
      <c r="Y26" s="356"/>
      <c r="Z26" s="13" t="s">
        <v>36</v>
      </c>
      <c r="AA26" s="14"/>
      <c r="AB26" s="124" t="str">
        <f>IF(入力!R11="","",入力!R11)</f>
        <v>276</v>
      </c>
      <c r="AC26" s="124"/>
      <c r="AD26" s="124"/>
      <c r="AE26" s="124"/>
      <c r="AF26" s="15" t="s">
        <v>38</v>
      </c>
      <c r="AG26" s="124" t="str">
        <f>IF(入力!W11="","",入力!W11)</f>
        <v>0031</v>
      </c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283"/>
      <c r="AU26" s="356" t="s">
        <v>182</v>
      </c>
      <c r="AV26" s="124"/>
      <c r="AW26" s="124"/>
      <c r="AX26" s="16" t="s">
        <v>40</v>
      </c>
      <c r="AY26" s="124" t="str">
        <f>IF(入力!AL11="","",入力!AL11)</f>
        <v>047</v>
      </c>
      <c r="AZ26" s="124"/>
      <c r="BA26" s="124"/>
      <c r="BB26" s="124"/>
      <c r="BC26" s="124"/>
      <c r="BD26" s="124"/>
      <c r="BE26" s="124"/>
      <c r="BF26" s="17" t="s">
        <v>42</v>
      </c>
    </row>
    <row r="27" spans="3:58" ht="19.5" customHeight="1">
      <c r="C27" s="284" t="s">
        <v>57</v>
      </c>
      <c r="D27" s="285"/>
      <c r="E27" s="285"/>
      <c r="F27" s="285"/>
      <c r="G27" s="286"/>
      <c r="H27" s="287" t="str">
        <f>IF(入力!C12="","",入力!C12&amp;"　"&amp;入力!E12)</f>
        <v>豊田　啓子</v>
      </c>
      <c r="I27" s="288"/>
      <c r="J27" s="288"/>
      <c r="K27" s="288"/>
      <c r="L27" s="288"/>
      <c r="M27" s="288"/>
      <c r="N27" s="288"/>
      <c r="O27" s="288"/>
      <c r="P27" s="288"/>
      <c r="Q27" s="289"/>
      <c r="R27" s="285"/>
      <c r="S27" s="285"/>
      <c r="T27" s="366"/>
      <c r="U27" s="367"/>
      <c r="V27" s="368"/>
      <c r="W27" s="318"/>
      <c r="X27" s="318"/>
      <c r="Y27" s="318"/>
      <c r="Z27" s="290" t="str">
        <f>IF(入力!P12="","",入力!P12)</f>
        <v>千葉県八千代市八千代台北12-15-5</v>
      </c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2"/>
      <c r="AU27" s="285"/>
      <c r="AV27" s="285"/>
      <c r="AW27" s="285"/>
      <c r="AX27" s="293" t="str">
        <f>IF(入力!AK12="","",入力!AK12)</f>
        <v>485</v>
      </c>
      <c r="AY27" s="285"/>
      <c r="AZ27" s="285"/>
      <c r="BA27" s="285"/>
      <c r="BB27" s="18" t="s">
        <v>38</v>
      </c>
      <c r="BC27" s="285" t="str">
        <f>IF(入力!AP12="","",入力!AP12)</f>
        <v>9998</v>
      </c>
      <c r="BD27" s="285"/>
      <c r="BE27" s="285"/>
      <c r="BF27" s="294"/>
    </row>
    <row r="28" spans="3:58" ht="12" customHeight="1">
      <c r="C28" s="280" t="s">
        <v>1</v>
      </c>
      <c r="D28" s="281"/>
      <c r="E28" s="281"/>
      <c r="F28" s="281"/>
      <c r="G28" s="282"/>
      <c r="H28" s="123" t="str">
        <f>IF(入力!C15="","",入力!C15&amp;"　"&amp;入力!E15)</f>
        <v>アイダ　サトミ</v>
      </c>
      <c r="I28" s="124"/>
      <c r="J28" s="124"/>
      <c r="K28" s="124"/>
      <c r="L28" s="124"/>
      <c r="M28" s="124"/>
      <c r="N28" s="124"/>
      <c r="O28" s="124"/>
      <c r="P28" s="124"/>
      <c r="Q28" s="283"/>
      <c r="R28" s="356" t="s">
        <v>180</v>
      </c>
      <c r="S28" s="124"/>
      <c r="T28" s="363">
        <f>IF(入力!AT15="","",入力!AT15)</f>
        <v>51</v>
      </c>
      <c r="U28" s="364"/>
      <c r="V28" s="365"/>
      <c r="W28" s="356" t="s">
        <v>181</v>
      </c>
      <c r="X28" s="356"/>
      <c r="Y28" s="356"/>
      <c r="Z28" s="13" t="s">
        <v>36</v>
      </c>
      <c r="AA28" s="14"/>
      <c r="AB28" s="124" t="str">
        <f>IF(入力!R15="","",入力!R15)</f>
        <v>276</v>
      </c>
      <c r="AC28" s="124"/>
      <c r="AD28" s="124"/>
      <c r="AE28" s="124"/>
      <c r="AF28" s="15" t="s">
        <v>38</v>
      </c>
      <c r="AG28" s="124" t="str">
        <f>IF(入力!W15="","",入力!W15)</f>
        <v>0031</v>
      </c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283"/>
      <c r="AU28" s="356" t="s">
        <v>182</v>
      </c>
      <c r="AV28" s="124"/>
      <c r="AW28" s="124"/>
      <c r="AX28" s="16" t="s">
        <v>40</v>
      </c>
      <c r="AY28" s="124" t="str">
        <f>IF(入力!AL15="","",入力!AL15)</f>
        <v>047</v>
      </c>
      <c r="AZ28" s="124"/>
      <c r="BA28" s="124"/>
      <c r="BB28" s="124"/>
      <c r="BC28" s="124"/>
      <c r="BD28" s="124"/>
      <c r="BE28" s="124"/>
      <c r="BF28" s="17" t="s">
        <v>42</v>
      </c>
    </row>
    <row r="29" spans="3:58" ht="19.5" customHeight="1">
      <c r="C29" s="295" t="s">
        <v>184</v>
      </c>
      <c r="D29" s="296"/>
      <c r="E29" s="296"/>
      <c r="F29" s="296"/>
      <c r="G29" s="297"/>
      <c r="H29" s="298" t="str">
        <f>IF(入力!C16="","",入力!C16&amp;"　"&amp;入力!E16)</f>
        <v>会田　智美</v>
      </c>
      <c r="I29" s="299"/>
      <c r="J29" s="299"/>
      <c r="K29" s="299"/>
      <c r="L29" s="299"/>
      <c r="M29" s="299"/>
      <c r="N29" s="299"/>
      <c r="O29" s="299"/>
      <c r="P29" s="299"/>
      <c r="Q29" s="300"/>
      <c r="R29" s="296"/>
      <c r="S29" s="296"/>
      <c r="T29" s="370"/>
      <c r="U29" s="371"/>
      <c r="V29" s="372"/>
      <c r="W29" s="369"/>
      <c r="X29" s="369"/>
      <c r="Y29" s="369"/>
      <c r="Z29" s="301" t="str">
        <f>IF(入力!P16="","",入力!P16)</f>
        <v>千葉県八千代市八千代台北9-12-6</v>
      </c>
      <c r="AA29" s="302"/>
      <c r="AB29" s="302"/>
      <c r="AC29" s="302"/>
      <c r="AD29" s="302"/>
      <c r="AE29" s="302"/>
      <c r="AF29" s="302"/>
      <c r="AG29" s="302"/>
      <c r="AH29" s="302"/>
      <c r="AI29" s="302"/>
      <c r="AJ29" s="302"/>
      <c r="AK29" s="302"/>
      <c r="AL29" s="302"/>
      <c r="AM29" s="302"/>
      <c r="AN29" s="302"/>
      <c r="AO29" s="302"/>
      <c r="AP29" s="302"/>
      <c r="AQ29" s="302"/>
      <c r="AR29" s="302"/>
      <c r="AS29" s="302"/>
      <c r="AT29" s="303"/>
      <c r="AU29" s="296"/>
      <c r="AV29" s="296"/>
      <c r="AW29" s="296"/>
      <c r="AX29" s="304" t="str">
        <f>IF(入力!AK16="","",入力!AK16)</f>
        <v>486</v>
      </c>
      <c r="AY29" s="296"/>
      <c r="AZ29" s="296"/>
      <c r="BA29" s="296"/>
      <c r="BB29" s="46" t="s">
        <v>38</v>
      </c>
      <c r="BC29" s="296" t="str">
        <f>IF(入力!AP16="","",入力!AP16)</f>
        <v>6775</v>
      </c>
      <c r="BD29" s="296"/>
      <c r="BE29" s="296"/>
      <c r="BF29" s="305"/>
    </row>
    <row r="30" spans="3:58" ht="7.5" customHeight="1"/>
    <row r="31" spans="3:58" ht="16.5" customHeight="1">
      <c r="C31" s="19" t="s">
        <v>185</v>
      </c>
      <c r="D31" s="5"/>
      <c r="E31" s="5"/>
      <c r="F31" s="5"/>
      <c r="G31" s="5"/>
      <c r="H31" s="5"/>
      <c r="I31" s="20" t="s">
        <v>186</v>
      </c>
    </row>
    <row r="32" spans="3:58" ht="3" customHeight="1"/>
    <row r="33" spans="3:58" ht="15" customHeight="1">
      <c r="C33" s="306" t="s">
        <v>78</v>
      </c>
      <c r="D33" s="307"/>
      <c r="E33" s="307"/>
      <c r="F33" s="307" t="s">
        <v>187</v>
      </c>
      <c r="G33" s="307"/>
      <c r="H33" s="307"/>
      <c r="I33" s="307"/>
      <c r="J33" s="307"/>
      <c r="K33" s="307"/>
      <c r="L33" s="307"/>
      <c r="M33" s="307"/>
      <c r="N33" s="307"/>
      <c r="O33" s="307"/>
      <c r="P33" s="307"/>
      <c r="Q33" s="307" t="s">
        <v>81</v>
      </c>
      <c r="R33" s="307"/>
      <c r="S33" s="307"/>
      <c r="T33" s="307" t="s">
        <v>188</v>
      </c>
      <c r="U33" s="307"/>
      <c r="V33" s="307"/>
      <c r="W33" s="307"/>
      <c r="X33" s="307"/>
      <c r="Y33" s="307"/>
      <c r="Z33" s="307"/>
      <c r="AA33" s="307"/>
      <c r="AB33" s="307"/>
      <c r="AC33" s="307"/>
      <c r="AD33" s="307"/>
      <c r="AE33" s="307"/>
      <c r="AF33" s="307"/>
      <c r="AG33" s="307"/>
      <c r="AH33" s="307"/>
      <c r="AI33" s="307"/>
      <c r="AJ33" s="307" t="s">
        <v>189</v>
      </c>
      <c r="AK33" s="307"/>
      <c r="AL33" s="307"/>
      <c r="AM33" s="307"/>
      <c r="AN33" s="307"/>
      <c r="AO33" s="307"/>
      <c r="AP33" s="307"/>
      <c r="AQ33" s="307"/>
      <c r="AR33" s="307"/>
      <c r="AS33" s="307"/>
      <c r="AT33" s="307"/>
      <c r="AU33" s="307"/>
      <c r="AV33" s="307"/>
      <c r="AW33" s="307"/>
      <c r="AX33" s="307"/>
      <c r="AY33" s="307"/>
      <c r="AZ33" s="307" t="s">
        <v>190</v>
      </c>
      <c r="BA33" s="307"/>
      <c r="BB33" s="307"/>
      <c r="BC33" s="307"/>
      <c r="BD33" s="307"/>
      <c r="BE33" s="307"/>
      <c r="BF33" s="308"/>
    </row>
    <row r="34" spans="3:58" ht="15" customHeight="1">
      <c r="C34" s="393" t="str">
        <f>IF(入力!B25="","",入力!B25)</f>
        <v>①</v>
      </c>
      <c r="D34" s="394"/>
      <c r="E34" s="395"/>
      <c r="F34" s="381" t="str">
        <f>IF(入力!C26="","",入力!C25&amp;"　"&amp;入力!E25&amp;"
"&amp;入力!C26&amp;"　"&amp;入力!E26)</f>
        <v>タナカ　ユウセイ
田中　夕聖</v>
      </c>
      <c r="G34" s="382"/>
      <c r="H34" s="382"/>
      <c r="I34" s="382"/>
      <c r="J34" s="382"/>
      <c r="K34" s="382"/>
      <c r="L34" s="382"/>
      <c r="M34" s="382"/>
      <c r="N34" s="382"/>
      <c r="O34" s="382"/>
      <c r="P34" s="383"/>
      <c r="Q34" s="373">
        <f>IF(入力!G25="","",入力!G25)</f>
        <v>6</v>
      </c>
      <c r="R34" s="374"/>
      <c r="S34" s="375"/>
      <c r="T34" s="387" t="str">
        <f>IF(入力!I25="","",入力!I25)</f>
        <v>八千代台西小</v>
      </c>
      <c r="U34" s="388"/>
      <c r="V34" s="388"/>
      <c r="W34" s="388"/>
      <c r="X34" s="388"/>
      <c r="Y34" s="388"/>
      <c r="Z34" s="388"/>
      <c r="AA34" s="388"/>
      <c r="AB34" s="388"/>
      <c r="AC34" s="388"/>
      <c r="AD34" s="388"/>
      <c r="AE34" s="388"/>
      <c r="AF34" s="388"/>
      <c r="AG34" s="388"/>
      <c r="AH34" s="388"/>
      <c r="AI34" s="389"/>
      <c r="AJ34" s="373">
        <f>IF(入力!M25="","",入力!M25)</f>
        <v>513657154</v>
      </c>
      <c r="AK34" s="374"/>
      <c r="AL34" s="374"/>
      <c r="AM34" s="374"/>
      <c r="AN34" s="374"/>
      <c r="AO34" s="374"/>
      <c r="AP34" s="374"/>
      <c r="AQ34" s="374"/>
      <c r="AR34" s="374"/>
      <c r="AS34" s="374"/>
      <c r="AT34" s="374"/>
      <c r="AU34" s="374"/>
      <c r="AV34" s="374"/>
      <c r="AW34" s="374"/>
      <c r="AX34" s="374"/>
      <c r="AY34" s="375"/>
      <c r="AZ34" s="373">
        <f>IF(入力!P25="","",入力!P25)</f>
        <v>151</v>
      </c>
      <c r="BA34" s="374"/>
      <c r="BB34" s="374"/>
      <c r="BC34" s="374"/>
      <c r="BD34" s="374"/>
      <c r="BE34" s="374"/>
      <c r="BF34" s="379"/>
    </row>
    <row r="35" spans="3:58" ht="15" customHeight="1">
      <c r="C35" s="396"/>
      <c r="D35" s="397"/>
      <c r="E35" s="398"/>
      <c r="F35" s="384"/>
      <c r="G35" s="385"/>
      <c r="H35" s="385"/>
      <c r="I35" s="385"/>
      <c r="J35" s="385"/>
      <c r="K35" s="385"/>
      <c r="L35" s="385"/>
      <c r="M35" s="385"/>
      <c r="N35" s="385"/>
      <c r="O35" s="385"/>
      <c r="P35" s="386"/>
      <c r="Q35" s="376"/>
      <c r="R35" s="377"/>
      <c r="S35" s="378"/>
      <c r="T35" s="390"/>
      <c r="U35" s="391"/>
      <c r="V35" s="391"/>
      <c r="W35" s="391"/>
      <c r="X35" s="391"/>
      <c r="Y35" s="391"/>
      <c r="Z35" s="391"/>
      <c r="AA35" s="391"/>
      <c r="AB35" s="391"/>
      <c r="AC35" s="391"/>
      <c r="AD35" s="391"/>
      <c r="AE35" s="391"/>
      <c r="AF35" s="391"/>
      <c r="AG35" s="391"/>
      <c r="AH35" s="391"/>
      <c r="AI35" s="392"/>
      <c r="AJ35" s="376"/>
      <c r="AK35" s="377"/>
      <c r="AL35" s="377"/>
      <c r="AM35" s="377"/>
      <c r="AN35" s="377"/>
      <c r="AO35" s="377"/>
      <c r="AP35" s="377"/>
      <c r="AQ35" s="377"/>
      <c r="AR35" s="377"/>
      <c r="AS35" s="377"/>
      <c r="AT35" s="377"/>
      <c r="AU35" s="377"/>
      <c r="AV35" s="377"/>
      <c r="AW35" s="377"/>
      <c r="AX35" s="377"/>
      <c r="AY35" s="378"/>
      <c r="AZ35" s="376"/>
      <c r="BA35" s="377"/>
      <c r="BB35" s="377"/>
      <c r="BC35" s="377"/>
      <c r="BD35" s="377"/>
      <c r="BE35" s="377"/>
      <c r="BF35" s="380"/>
    </row>
    <row r="36" spans="3:58" ht="15" customHeight="1">
      <c r="C36" s="393">
        <f>IF(入力!B27="","",入力!B27)</f>
        <v>2</v>
      </c>
      <c r="D36" s="394"/>
      <c r="E36" s="395"/>
      <c r="F36" s="381" t="str">
        <f>IF(入力!C28="","",入力!C27&amp;"　"&amp;入力!E27&amp;"
"&amp;入力!C28&amp;"　"&amp;入力!E28)</f>
        <v>ワタナベ　ノア
渡辺　伸空</v>
      </c>
      <c r="G36" s="382"/>
      <c r="H36" s="382"/>
      <c r="I36" s="382"/>
      <c r="J36" s="382"/>
      <c r="K36" s="382"/>
      <c r="L36" s="382"/>
      <c r="M36" s="382"/>
      <c r="N36" s="382"/>
      <c r="O36" s="382"/>
      <c r="P36" s="383"/>
      <c r="Q36" s="373">
        <f>IF(入力!G27="","",入力!G27)</f>
        <v>5</v>
      </c>
      <c r="R36" s="374"/>
      <c r="S36" s="375"/>
      <c r="T36" s="387" t="str">
        <f>IF(入力!I27="","",入力!I27)</f>
        <v>長作小</v>
      </c>
      <c r="U36" s="388"/>
      <c r="V36" s="388"/>
      <c r="W36" s="388"/>
      <c r="X36" s="388"/>
      <c r="Y36" s="388"/>
      <c r="Z36" s="388"/>
      <c r="AA36" s="388"/>
      <c r="AB36" s="388"/>
      <c r="AC36" s="388"/>
      <c r="AD36" s="388"/>
      <c r="AE36" s="388"/>
      <c r="AF36" s="388"/>
      <c r="AG36" s="388"/>
      <c r="AH36" s="388"/>
      <c r="AI36" s="389"/>
      <c r="AJ36" s="373">
        <f>IF(入力!M27="","",入力!M27)</f>
        <v>513457615</v>
      </c>
      <c r="AK36" s="374"/>
      <c r="AL36" s="374"/>
      <c r="AM36" s="374"/>
      <c r="AN36" s="374"/>
      <c r="AO36" s="374"/>
      <c r="AP36" s="374"/>
      <c r="AQ36" s="374"/>
      <c r="AR36" s="374"/>
      <c r="AS36" s="374"/>
      <c r="AT36" s="374"/>
      <c r="AU36" s="374"/>
      <c r="AV36" s="374"/>
      <c r="AW36" s="374"/>
      <c r="AX36" s="374"/>
      <c r="AY36" s="375"/>
      <c r="AZ36" s="373">
        <f>IF(入力!P27="","",入力!P27)</f>
        <v>145</v>
      </c>
      <c r="BA36" s="374"/>
      <c r="BB36" s="374"/>
      <c r="BC36" s="374"/>
      <c r="BD36" s="374"/>
      <c r="BE36" s="374"/>
      <c r="BF36" s="379"/>
    </row>
    <row r="37" spans="3:58" ht="15" customHeight="1">
      <c r="C37" s="396"/>
      <c r="D37" s="397"/>
      <c r="E37" s="398"/>
      <c r="F37" s="384"/>
      <c r="G37" s="385"/>
      <c r="H37" s="385"/>
      <c r="I37" s="385"/>
      <c r="J37" s="385"/>
      <c r="K37" s="385"/>
      <c r="L37" s="385"/>
      <c r="M37" s="385"/>
      <c r="N37" s="385"/>
      <c r="O37" s="385"/>
      <c r="P37" s="386"/>
      <c r="Q37" s="376"/>
      <c r="R37" s="377"/>
      <c r="S37" s="378"/>
      <c r="T37" s="390"/>
      <c r="U37" s="391"/>
      <c r="V37" s="391"/>
      <c r="W37" s="391"/>
      <c r="X37" s="391"/>
      <c r="Y37" s="391"/>
      <c r="Z37" s="391"/>
      <c r="AA37" s="391"/>
      <c r="AB37" s="391"/>
      <c r="AC37" s="391"/>
      <c r="AD37" s="391"/>
      <c r="AE37" s="391"/>
      <c r="AF37" s="391"/>
      <c r="AG37" s="391"/>
      <c r="AH37" s="391"/>
      <c r="AI37" s="392"/>
      <c r="AJ37" s="376"/>
      <c r="AK37" s="377"/>
      <c r="AL37" s="377"/>
      <c r="AM37" s="377"/>
      <c r="AN37" s="377"/>
      <c r="AO37" s="377"/>
      <c r="AP37" s="377"/>
      <c r="AQ37" s="377"/>
      <c r="AR37" s="377"/>
      <c r="AS37" s="377"/>
      <c r="AT37" s="377"/>
      <c r="AU37" s="377"/>
      <c r="AV37" s="377"/>
      <c r="AW37" s="377"/>
      <c r="AX37" s="377"/>
      <c r="AY37" s="378"/>
      <c r="AZ37" s="376"/>
      <c r="BA37" s="377"/>
      <c r="BB37" s="377"/>
      <c r="BC37" s="377"/>
      <c r="BD37" s="377"/>
      <c r="BE37" s="377"/>
      <c r="BF37" s="380"/>
    </row>
    <row r="38" spans="3:58" ht="15" customHeight="1">
      <c r="C38" s="393">
        <f>IF(入力!B29="","",入力!B29)</f>
        <v>3</v>
      </c>
      <c r="D38" s="394"/>
      <c r="E38" s="395"/>
      <c r="F38" s="381" t="str">
        <f>IF(入力!C30="","",入力!C29&amp;"　"&amp;入力!E29&amp;"
"&amp;入力!C30&amp;"　"&amp;入力!E30)</f>
        <v>ナカジマ　ジュンノスケ
中島　潤之奨</v>
      </c>
      <c r="G38" s="382"/>
      <c r="H38" s="382"/>
      <c r="I38" s="382"/>
      <c r="J38" s="382"/>
      <c r="K38" s="382"/>
      <c r="L38" s="382"/>
      <c r="M38" s="382"/>
      <c r="N38" s="382"/>
      <c r="O38" s="382"/>
      <c r="P38" s="383"/>
      <c r="Q38" s="373">
        <f>IF(入力!G29="","",入力!G29)</f>
        <v>6</v>
      </c>
      <c r="R38" s="374"/>
      <c r="S38" s="375"/>
      <c r="T38" s="387" t="str">
        <f>IF(入力!I29="","",入力!I29)</f>
        <v>大和田小</v>
      </c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9"/>
      <c r="AJ38" s="373">
        <f>IF(入力!M29="","",入力!M29)</f>
        <v>513657167</v>
      </c>
      <c r="AK38" s="374"/>
      <c r="AL38" s="374"/>
      <c r="AM38" s="374"/>
      <c r="AN38" s="374"/>
      <c r="AO38" s="374"/>
      <c r="AP38" s="374"/>
      <c r="AQ38" s="374"/>
      <c r="AR38" s="374"/>
      <c r="AS38" s="374"/>
      <c r="AT38" s="374"/>
      <c r="AU38" s="374"/>
      <c r="AV38" s="374"/>
      <c r="AW38" s="374"/>
      <c r="AX38" s="374"/>
      <c r="AY38" s="375"/>
      <c r="AZ38" s="373">
        <f>IF(入力!P29="","",入力!P29)</f>
        <v>147</v>
      </c>
      <c r="BA38" s="374"/>
      <c r="BB38" s="374"/>
      <c r="BC38" s="374"/>
      <c r="BD38" s="374"/>
      <c r="BE38" s="374"/>
      <c r="BF38" s="379"/>
    </row>
    <row r="39" spans="3:58" ht="15" customHeight="1">
      <c r="C39" s="396"/>
      <c r="D39" s="397"/>
      <c r="E39" s="398"/>
      <c r="F39" s="384"/>
      <c r="G39" s="385"/>
      <c r="H39" s="385"/>
      <c r="I39" s="385"/>
      <c r="J39" s="385"/>
      <c r="K39" s="385"/>
      <c r="L39" s="385"/>
      <c r="M39" s="385"/>
      <c r="N39" s="385"/>
      <c r="O39" s="385"/>
      <c r="P39" s="386"/>
      <c r="Q39" s="376"/>
      <c r="R39" s="377"/>
      <c r="S39" s="378"/>
      <c r="T39" s="390"/>
      <c r="U39" s="391"/>
      <c r="V39" s="391"/>
      <c r="W39" s="391"/>
      <c r="X39" s="391"/>
      <c r="Y39" s="391"/>
      <c r="Z39" s="391"/>
      <c r="AA39" s="391"/>
      <c r="AB39" s="391"/>
      <c r="AC39" s="391"/>
      <c r="AD39" s="391"/>
      <c r="AE39" s="391"/>
      <c r="AF39" s="391"/>
      <c r="AG39" s="391"/>
      <c r="AH39" s="391"/>
      <c r="AI39" s="392"/>
      <c r="AJ39" s="376"/>
      <c r="AK39" s="377"/>
      <c r="AL39" s="377"/>
      <c r="AM39" s="377"/>
      <c r="AN39" s="377"/>
      <c r="AO39" s="377"/>
      <c r="AP39" s="377"/>
      <c r="AQ39" s="377"/>
      <c r="AR39" s="377"/>
      <c r="AS39" s="377"/>
      <c r="AT39" s="377"/>
      <c r="AU39" s="377"/>
      <c r="AV39" s="377"/>
      <c r="AW39" s="377"/>
      <c r="AX39" s="377"/>
      <c r="AY39" s="378"/>
      <c r="AZ39" s="376"/>
      <c r="BA39" s="377"/>
      <c r="BB39" s="377"/>
      <c r="BC39" s="377"/>
      <c r="BD39" s="377"/>
      <c r="BE39" s="377"/>
      <c r="BF39" s="380"/>
    </row>
    <row r="40" spans="3:58" ht="15" customHeight="1">
      <c r="C40" s="393">
        <f>IF(入力!B31="","",入力!B31)</f>
        <v>4</v>
      </c>
      <c r="D40" s="394"/>
      <c r="E40" s="395"/>
      <c r="F40" s="381" t="str">
        <f>IF(入力!C32="","",入力!C31&amp;"　"&amp;入力!E31&amp;"
"&amp;入力!C32&amp;"　"&amp;入力!E32)</f>
        <v>タカハシ　ソウ
高橋　蒼</v>
      </c>
      <c r="G40" s="382"/>
      <c r="H40" s="382"/>
      <c r="I40" s="382"/>
      <c r="J40" s="382"/>
      <c r="K40" s="382"/>
      <c r="L40" s="382"/>
      <c r="M40" s="382"/>
      <c r="N40" s="382"/>
      <c r="O40" s="382"/>
      <c r="P40" s="383"/>
      <c r="Q40" s="373">
        <f>IF(入力!G31="","",入力!G31)</f>
        <v>6</v>
      </c>
      <c r="R40" s="374"/>
      <c r="S40" s="375"/>
      <c r="T40" s="387" t="str">
        <f>IF(入力!I31="","",入力!I31)</f>
        <v>大和田小</v>
      </c>
      <c r="U40" s="388"/>
      <c r="V40" s="388"/>
      <c r="W40" s="388"/>
      <c r="X40" s="388"/>
      <c r="Y40" s="388"/>
      <c r="Z40" s="388"/>
      <c r="AA40" s="388"/>
      <c r="AB40" s="388"/>
      <c r="AC40" s="388"/>
      <c r="AD40" s="388"/>
      <c r="AE40" s="388"/>
      <c r="AF40" s="388"/>
      <c r="AG40" s="388"/>
      <c r="AH40" s="388"/>
      <c r="AI40" s="389"/>
      <c r="AJ40" s="373">
        <f>IF(入力!M31="","",入力!M31)</f>
        <v>514592245</v>
      </c>
      <c r="AK40" s="374"/>
      <c r="AL40" s="374"/>
      <c r="AM40" s="374"/>
      <c r="AN40" s="374"/>
      <c r="AO40" s="374"/>
      <c r="AP40" s="374"/>
      <c r="AQ40" s="374"/>
      <c r="AR40" s="374"/>
      <c r="AS40" s="374"/>
      <c r="AT40" s="374"/>
      <c r="AU40" s="374"/>
      <c r="AV40" s="374"/>
      <c r="AW40" s="374"/>
      <c r="AX40" s="374"/>
      <c r="AY40" s="375"/>
      <c r="AZ40" s="373">
        <f>IF(入力!P31="","",入力!P31)</f>
        <v>147</v>
      </c>
      <c r="BA40" s="374"/>
      <c r="BB40" s="374"/>
      <c r="BC40" s="374"/>
      <c r="BD40" s="374"/>
      <c r="BE40" s="374"/>
      <c r="BF40" s="379"/>
    </row>
    <row r="41" spans="3:58" ht="15" customHeight="1">
      <c r="C41" s="396"/>
      <c r="D41" s="397"/>
      <c r="E41" s="398"/>
      <c r="F41" s="384"/>
      <c r="G41" s="385"/>
      <c r="H41" s="385"/>
      <c r="I41" s="385"/>
      <c r="J41" s="385"/>
      <c r="K41" s="385"/>
      <c r="L41" s="385"/>
      <c r="M41" s="385"/>
      <c r="N41" s="385"/>
      <c r="O41" s="385"/>
      <c r="P41" s="386"/>
      <c r="Q41" s="376"/>
      <c r="R41" s="377"/>
      <c r="S41" s="378"/>
      <c r="T41" s="390"/>
      <c r="U41" s="391"/>
      <c r="V41" s="391"/>
      <c r="W41" s="391"/>
      <c r="X41" s="391"/>
      <c r="Y41" s="391"/>
      <c r="Z41" s="391"/>
      <c r="AA41" s="391"/>
      <c r="AB41" s="391"/>
      <c r="AC41" s="391"/>
      <c r="AD41" s="391"/>
      <c r="AE41" s="391"/>
      <c r="AF41" s="391"/>
      <c r="AG41" s="391"/>
      <c r="AH41" s="391"/>
      <c r="AI41" s="392"/>
      <c r="AJ41" s="376"/>
      <c r="AK41" s="377"/>
      <c r="AL41" s="377"/>
      <c r="AM41" s="377"/>
      <c r="AN41" s="377"/>
      <c r="AO41" s="377"/>
      <c r="AP41" s="377"/>
      <c r="AQ41" s="377"/>
      <c r="AR41" s="377"/>
      <c r="AS41" s="377"/>
      <c r="AT41" s="377"/>
      <c r="AU41" s="377"/>
      <c r="AV41" s="377"/>
      <c r="AW41" s="377"/>
      <c r="AX41" s="377"/>
      <c r="AY41" s="378"/>
      <c r="AZ41" s="376"/>
      <c r="BA41" s="377"/>
      <c r="BB41" s="377"/>
      <c r="BC41" s="377"/>
      <c r="BD41" s="377"/>
      <c r="BE41" s="377"/>
      <c r="BF41" s="380"/>
    </row>
    <row r="42" spans="3:58" ht="15" customHeight="1">
      <c r="C42" s="393">
        <f>IF(入力!B33="","",入力!B33)</f>
        <v>5</v>
      </c>
      <c r="D42" s="394"/>
      <c r="E42" s="395"/>
      <c r="F42" s="381" t="str">
        <f>IF(入力!C34="","",入力!C33&amp;"　"&amp;入力!E33&amp;"
"&amp;入力!C34&amp;"　"&amp;入力!E34)</f>
        <v>マヤマ　カンタ
真山　寛大</v>
      </c>
      <c r="G42" s="382"/>
      <c r="H42" s="382"/>
      <c r="I42" s="382"/>
      <c r="J42" s="382"/>
      <c r="K42" s="382"/>
      <c r="L42" s="382"/>
      <c r="M42" s="382"/>
      <c r="N42" s="382"/>
      <c r="O42" s="382"/>
      <c r="P42" s="383"/>
      <c r="Q42" s="373">
        <f>IF(入力!G33="","",入力!G33)</f>
        <v>6</v>
      </c>
      <c r="R42" s="374"/>
      <c r="S42" s="375"/>
      <c r="T42" s="387" t="str">
        <f>IF(入力!I33="","",入力!I33)</f>
        <v>大和田小</v>
      </c>
      <c r="U42" s="388"/>
      <c r="V42" s="388"/>
      <c r="W42" s="388"/>
      <c r="X42" s="388"/>
      <c r="Y42" s="388"/>
      <c r="Z42" s="388"/>
      <c r="AA42" s="388"/>
      <c r="AB42" s="388"/>
      <c r="AC42" s="388"/>
      <c r="AD42" s="388"/>
      <c r="AE42" s="388"/>
      <c r="AF42" s="388"/>
      <c r="AG42" s="388"/>
      <c r="AH42" s="388"/>
      <c r="AI42" s="389"/>
      <c r="AJ42" s="373">
        <f>IF(入力!M33="","",入力!M33)</f>
        <v>514592829</v>
      </c>
      <c r="AK42" s="374"/>
      <c r="AL42" s="374"/>
      <c r="AM42" s="374"/>
      <c r="AN42" s="374"/>
      <c r="AO42" s="374"/>
      <c r="AP42" s="374"/>
      <c r="AQ42" s="374"/>
      <c r="AR42" s="374"/>
      <c r="AS42" s="374"/>
      <c r="AT42" s="374"/>
      <c r="AU42" s="374"/>
      <c r="AV42" s="374"/>
      <c r="AW42" s="374"/>
      <c r="AX42" s="374"/>
      <c r="AY42" s="375"/>
      <c r="AZ42" s="373">
        <f>IF(入力!P33="","",入力!P33)</f>
        <v>158</v>
      </c>
      <c r="BA42" s="374"/>
      <c r="BB42" s="374"/>
      <c r="BC42" s="374"/>
      <c r="BD42" s="374"/>
      <c r="BE42" s="374"/>
      <c r="BF42" s="379"/>
    </row>
    <row r="43" spans="3:58" ht="15" customHeight="1">
      <c r="C43" s="396"/>
      <c r="D43" s="397"/>
      <c r="E43" s="398"/>
      <c r="F43" s="384"/>
      <c r="G43" s="385"/>
      <c r="H43" s="385"/>
      <c r="I43" s="385"/>
      <c r="J43" s="385"/>
      <c r="K43" s="385"/>
      <c r="L43" s="385"/>
      <c r="M43" s="385"/>
      <c r="N43" s="385"/>
      <c r="O43" s="385"/>
      <c r="P43" s="386"/>
      <c r="Q43" s="376"/>
      <c r="R43" s="377"/>
      <c r="S43" s="378"/>
      <c r="T43" s="390"/>
      <c r="U43" s="391"/>
      <c r="V43" s="391"/>
      <c r="W43" s="391"/>
      <c r="X43" s="391"/>
      <c r="Y43" s="391"/>
      <c r="Z43" s="391"/>
      <c r="AA43" s="391"/>
      <c r="AB43" s="391"/>
      <c r="AC43" s="391"/>
      <c r="AD43" s="391"/>
      <c r="AE43" s="391"/>
      <c r="AF43" s="391"/>
      <c r="AG43" s="391"/>
      <c r="AH43" s="391"/>
      <c r="AI43" s="392"/>
      <c r="AJ43" s="376"/>
      <c r="AK43" s="377"/>
      <c r="AL43" s="377"/>
      <c r="AM43" s="377"/>
      <c r="AN43" s="377"/>
      <c r="AO43" s="377"/>
      <c r="AP43" s="377"/>
      <c r="AQ43" s="377"/>
      <c r="AR43" s="377"/>
      <c r="AS43" s="377"/>
      <c r="AT43" s="377"/>
      <c r="AU43" s="377"/>
      <c r="AV43" s="377"/>
      <c r="AW43" s="377"/>
      <c r="AX43" s="377"/>
      <c r="AY43" s="378"/>
      <c r="AZ43" s="376"/>
      <c r="BA43" s="377"/>
      <c r="BB43" s="377"/>
      <c r="BC43" s="377"/>
      <c r="BD43" s="377"/>
      <c r="BE43" s="377"/>
      <c r="BF43" s="380"/>
    </row>
    <row r="44" spans="3:58" ht="15" customHeight="1">
      <c r="C44" s="393">
        <f>IF(入力!B35="","",入力!B35)</f>
        <v>6</v>
      </c>
      <c r="D44" s="394"/>
      <c r="E44" s="395"/>
      <c r="F44" s="381" t="str">
        <f>IF(入力!C36="","",入力!C35&amp;"　"&amp;入力!E35&amp;"
"&amp;入力!C36&amp;"　"&amp;入力!E36)</f>
        <v>イマナリ　ルイ
今成　月翔</v>
      </c>
      <c r="G44" s="382"/>
      <c r="H44" s="382"/>
      <c r="I44" s="382"/>
      <c r="J44" s="382"/>
      <c r="K44" s="382"/>
      <c r="L44" s="382"/>
      <c r="M44" s="382"/>
      <c r="N44" s="382"/>
      <c r="O44" s="382"/>
      <c r="P44" s="383"/>
      <c r="Q44" s="373">
        <f>IF(入力!G35="","",入力!G35)</f>
        <v>6</v>
      </c>
      <c r="R44" s="374"/>
      <c r="S44" s="375"/>
      <c r="T44" s="387" t="str">
        <f>IF(入力!I35="","",入力!I35)</f>
        <v>南高津小</v>
      </c>
      <c r="U44" s="388"/>
      <c r="V44" s="388"/>
      <c r="W44" s="388"/>
      <c r="X44" s="388"/>
      <c r="Y44" s="388"/>
      <c r="Z44" s="388"/>
      <c r="AA44" s="388"/>
      <c r="AB44" s="388"/>
      <c r="AC44" s="388"/>
      <c r="AD44" s="388"/>
      <c r="AE44" s="388"/>
      <c r="AF44" s="388"/>
      <c r="AG44" s="388"/>
      <c r="AH44" s="388"/>
      <c r="AI44" s="389"/>
      <c r="AJ44" s="373">
        <f>IF(入力!M35="","",入力!M35)</f>
        <v>515553562</v>
      </c>
      <c r="AK44" s="374"/>
      <c r="AL44" s="374"/>
      <c r="AM44" s="374"/>
      <c r="AN44" s="374"/>
      <c r="AO44" s="374"/>
      <c r="AP44" s="374"/>
      <c r="AQ44" s="374"/>
      <c r="AR44" s="374"/>
      <c r="AS44" s="374"/>
      <c r="AT44" s="374"/>
      <c r="AU44" s="374"/>
      <c r="AV44" s="374"/>
      <c r="AW44" s="374"/>
      <c r="AX44" s="374"/>
      <c r="AY44" s="375"/>
      <c r="AZ44" s="373">
        <f>IF(入力!P35="","",入力!P35)</f>
        <v>140</v>
      </c>
      <c r="BA44" s="374"/>
      <c r="BB44" s="374"/>
      <c r="BC44" s="374"/>
      <c r="BD44" s="374"/>
      <c r="BE44" s="374"/>
      <c r="BF44" s="379"/>
    </row>
    <row r="45" spans="3:58" ht="15" customHeight="1">
      <c r="C45" s="396"/>
      <c r="D45" s="397"/>
      <c r="E45" s="398"/>
      <c r="F45" s="384"/>
      <c r="G45" s="385"/>
      <c r="H45" s="385"/>
      <c r="I45" s="385"/>
      <c r="J45" s="385"/>
      <c r="K45" s="385"/>
      <c r="L45" s="385"/>
      <c r="M45" s="385"/>
      <c r="N45" s="385"/>
      <c r="O45" s="385"/>
      <c r="P45" s="386"/>
      <c r="Q45" s="376"/>
      <c r="R45" s="377"/>
      <c r="S45" s="378"/>
      <c r="T45" s="390"/>
      <c r="U45" s="391"/>
      <c r="V45" s="391"/>
      <c r="W45" s="391"/>
      <c r="X45" s="391"/>
      <c r="Y45" s="391"/>
      <c r="Z45" s="391"/>
      <c r="AA45" s="391"/>
      <c r="AB45" s="391"/>
      <c r="AC45" s="391"/>
      <c r="AD45" s="391"/>
      <c r="AE45" s="391"/>
      <c r="AF45" s="391"/>
      <c r="AG45" s="391"/>
      <c r="AH45" s="391"/>
      <c r="AI45" s="392"/>
      <c r="AJ45" s="376"/>
      <c r="AK45" s="377"/>
      <c r="AL45" s="377"/>
      <c r="AM45" s="377"/>
      <c r="AN45" s="377"/>
      <c r="AO45" s="377"/>
      <c r="AP45" s="377"/>
      <c r="AQ45" s="377"/>
      <c r="AR45" s="377"/>
      <c r="AS45" s="377"/>
      <c r="AT45" s="377"/>
      <c r="AU45" s="377"/>
      <c r="AV45" s="377"/>
      <c r="AW45" s="377"/>
      <c r="AX45" s="377"/>
      <c r="AY45" s="378"/>
      <c r="AZ45" s="376"/>
      <c r="BA45" s="377"/>
      <c r="BB45" s="377"/>
      <c r="BC45" s="377"/>
      <c r="BD45" s="377"/>
      <c r="BE45" s="377"/>
      <c r="BF45" s="380"/>
    </row>
    <row r="46" spans="3:58" ht="15" customHeight="1">
      <c r="C46" s="393">
        <f>IF(入力!B37="","",入力!B37)</f>
        <v>7</v>
      </c>
      <c r="D46" s="394"/>
      <c r="E46" s="395"/>
      <c r="F46" s="381" t="str">
        <f>IF(入力!C38="","",入力!C37&amp;"　"&amp;入力!E37&amp;"
"&amp;入力!C38&amp;"　"&amp;入力!E38)</f>
        <v>ヒラノ　スバル
平野　昴</v>
      </c>
      <c r="G46" s="382"/>
      <c r="H46" s="382"/>
      <c r="I46" s="382"/>
      <c r="J46" s="382"/>
      <c r="K46" s="382"/>
      <c r="L46" s="382"/>
      <c r="M46" s="382"/>
      <c r="N46" s="382"/>
      <c r="O46" s="382"/>
      <c r="P46" s="383"/>
      <c r="Q46" s="373">
        <f>IF(入力!G37="","",入力!G37)</f>
        <v>5</v>
      </c>
      <c r="R46" s="374"/>
      <c r="S46" s="375"/>
      <c r="T46" s="387" t="str">
        <f>IF(入力!I37="","",入力!I37)</f>
        <v>萱田小</v>
      </c>
      <c r="U46" s="388"/>
      <c r="V46" s="388"/>
      <c r="W46" s="388"/>
      <c r="X46" s="388"/>
      <c r="Y46" s="388"/>
      <c r="Z46" s="388"/>
      <c r="AA46" s="388"/>
      <c r="AB46" s="388"/>
      <c r="AC46" s="388"/>
      <c r="AD46" s="388"/>
      <c r="AE46" s="388"/>
      <c r="AF46" s="388"/>
      <c r="AG46" s="388"/>
      <c r="AH46" s="388"/>
      <c r="AI46" s="389"/>
      <c r="AJ46" s="373">
        <f>IF(入力!M37="","",入力!M37)</f>
        <v>513657147</v>
      </c>
      <c r="AK46" s="374"/>
      <c r="AL46" s="374"/>
      <c r="AM46" s="374"/>
      <c r="AN46" s="374"/>
      <c r="AO46" s="374"/>
      <c r="AP46" s="374"/>
      <c r="AQ46" s="374"/>
      <c r="AR46" s="374"/>
      <c r="AS46" s="374"/>
      <c r="AT46" s="374"/>
      <c r="AU46" s="374"/>
      <c r="AV46" s="374"/>
      <c r="AW46" s="374"/>
      <c r="AX46" s="374"/>
      <c r="AY46" s="375"/>
      <c r="AZ46" s="373">
        <f>IF(入力!P37="","",入力!P37)</f>
        <v>138</v>
      </c>
      <c r="BA46" s="374"/>
      <c r="BB46" s="374"/>
      <c r="BC46" s="374"/>
      <c r="BD46" s="374"/>
      <c r="BE46" s="374"/>
      <c r="BF46" s="379"/>
    </row>
    <row r="47" spans="3:58" ht="15" customHeight="1">
      <c r="C47" s="396"/>
      <c r="D47" s="397"/>
      <c r="E47" s="398"/>
      <c r="F47" s="384"/>
      <c r="G47" s="385"/>
      <c r="H47" s="385"/>
      <c r="I47" s="385"/>
      <c r="J47" s="385"/>
      <c r="K47" s="385"/>
      <c r="L47" s="385"/>
      <c r="M47" s="385"/>
      <c r="N47" s="385"/>
      <c r="O47" s="385"/>
      <c r="P47" s="386"/>
      <c r="Q47" s="376"/>
      <c r="R47" s="377"/>
      <c r="S47" s="378"/>
      <c r="T47" s="390"/>
      <c r="U47" s="391"/>
      <c r="V47" s="391"/>
      <c r="W47" s="391"/>
      <c r="X47" s="391"/>
      <c r="Y47" s="391"/>
      <c r="Z47" s="391"/>
      <c r="AA47" s="391"/>
      <c r="AB47" s="391"/>
      <c r="AC47" s="391"/>
      <c r="AD47" s="391"/>
      <c r="AE47" s="391"/>
      <c r="AF47" s="391"/>
      <c r="AG47" s="391"/>
      <c r="AH47" s="391"/>
      <c r="AI47" s="392"/>
      <c r="AJ47" s="376"/>
      <c r="AK47" s="377"/>
      <c r="AL47" s="377"/>
      <c r="AM47" s="377"/>
      <c r="AN47" s="377"/>
      <c r="AO47" s="377"/>
      <c r="AP47" s="377"/>
      <c r="AQ47" s="377"/>
      <c r="AR47" s="377"/>
      <c r="AS47" s="377"/>
      <c r="AT47" s="377"/>
      <c r="AU47" s="377"/>
      <c r="AV47" s="377"/>
      <c r="AW47" s="377"/>
      <c r="AX47" s="377"/>
      <c r="AY47" s="378"/>
      <c r="AZ47" s="376"/>
      <c r="BA47" s="377"/>
      <c r="BB47" s="377"/>
      <c r="BC47" s="377"/>
      <c r="BD47" s="377"/>
      <c r="BE47" s="377"/>
      <c r="BF47" s="380"/>
    </row>
    <row r="48" spans="3:58" ht="15" customHeight="1">
      <c r="C48" s="393">
        <f>IF(入力!B39="","",入力!B39)</f>
        <v>8</v>
      </c>
      <c r="D48" s="394"/>
      <c r="E48" s="395"/>
      <c r="F48" s="381" t="str">
        <f>IF(入力!C40="","",入力!C39&amp;"　"&amp;入力!E39&amp;"
"&amp;入力!C40&amp;"　"&amp;入力!E40)</f>
        <v>スズキ　ケイタ
鈴木　啓大</v>
      </c>
      <c r="G48" s="382"/>
      <c r="H48" s="382"/>
      <c r="I48" s="382"/>
      <c r="J48" s="382"/>
      <c r="K48" s="382"/>
      <c r="L48" s="382"/>
      <c r="M48" s="382"/>
      <c r="N48" s="382"/>
      <c r="O48" s="382"/>
      <c r="P48" s="383"/>
      <c r="Q48" s="373">
        <f>IF(入力!G39="","",入力!G39)</f>
        <v>5</v>
      </c>
      <c r="R48" s="374"/>
      <c r="S48" s="375"/>
      <c r="T48" s="387" t="str">
        <f>IF(入力!I39="","",入力!I39)</f>
        <v>長作小</v>
      </c>
      <c r="U48" s="388"/>
      <c r="V48" s="388"/>
      <c r="W48" s="388"/>
      <c r="X48" s="388"/>
      <c r="Y48" s="388"/>
      <c r="Z48" s="388"/>
      <c r="AA48" s="388"/>
      <c r="AB48" s="388"/>
      <c r="AC48" s="388"/>
      <c r="AD48" s="388"/>
      <c r="AE48" s="388"/>
      <c r="AF48" s="388"/>
      <c r="AG48" s="388"/>
      <c r="AH48" s="388"/>
      <c r="AI48" s="389"/>
      <c r="AJ48" s="373">
        <f>IF(入力!M39="","",入力!M39)</f>
        <v>514594875</v>
      </c>
      <c r="AK48" s="374"/>
      <c r="AL48" s="374"/>
      <c r="AM48" s="374"/>
      <c r="AN48" s="374"/>
      <c r="AO48" s="374"/>
      <c r="AP48" s="374"/>
      <c r="AQ48" s="374"/>
      <c r="AR48" s="374"/>
      <c r="AS48" s="374"/>
      <c r="AT48" s="374"/>
      <c r="AU48" s="374"/>
      <c r="AV48" s="374"/>
      <c r="AW48" s="374"/>
      <c r="AX48" s="374"/>
      <c r="AY48" s="375"/>
      <c r="AZ48" s="373">
        <f>IF(入力!P39="","",入力!P39)</f>
        <v>145</v>
      </c>
      <c r="BA48" s="374"/>
      <c r="BB48" s="374"/>
      <c r="BC48" s="374"/>
      <c r="BD48" s="374"/>
      <c r="BE48" s="374"/>
      <c r="BF48" s="379"/>
    </row>
    <row r="49" spans="3:58" ht="15" customHeight="1">
      <c r="C49" s="396"/>
      <c r="D49" s="397"/>
      <c r="E49" s="398"/>
      <c r="F49" s="384"/>
      <c r="G49" s="385"/>
      <c r="H49" s="385"/>
      <c r="I49" s="385"/>
      <c r="J49" s="385"/>
      <c r="K49" s="385"/>
      <c r="L49" s="385"/>
      <c r="M49" s="385"/>
      <c r="N49" s="385"/>
      <c r="O49" s="385"/>
      <c r="P49" s="386"/>
      <c r="Q49" s="376"/>
      <c r="R49" s="377"/>
      <c r="S49" s="378"/>
      <c r="T49" s="390"/>
      <c r="U49" s="391"/>
      <c r="V49" s="391"/>
      <c r="W49" s="391"/>
      <c r="X49" s="391"/>
      <c r="Y49" s="391"/>
      <c r="Z49" s="391"/>
      <c r="AA49" s="391"/>
      <c r="AB49" s="391"/>
      <c r="AC49" s="391"/>
      <c r="AD49" s="391"/>
      <c r="AE49" s="391"/>
      <c r="AF49" s="391"/>
      <c r="AG49" s="391"/>
      <c r="AH49" s="391"/>
      <c r="AI49" s="392"/>
      <c r="AJ49" s="376"/>
      <c r="AK49" s="377"/>
      <c r="AL49" s="377"/>
      <c r="AM49" s="377"/>
      <c r="AN49" s="377"/>
      <c r="AO49" s="377"/>
      <c r="AP49" s="377"/>
      <c r="AQ49" s="377"/>
      <c r="AR49" s="377"/>
      <c r="AS49" s="377"/>
      <c r="AT49" s="377"/>
      <c r="AU49" s="377"/>
      <c r="AV49" s="377"/>
      <c r="AW49" s="377"/>
      <c r="AX49" s="377"/>
      <c r="AY49" s="378"/>
      <c r="AZ49" s="376"/>
      <c r="BA49" s="377"/>
      <c r="BB49" s="377"/>
      <c r="BC49" s="377"/>
      <c r="BD49" s="377"/>
      <c r="BE49" s="377"/>
      <c r="BF49" s="380"/>
    </row>
    <row r="50" spans="3:58" ht="15" customHeight="1">
      <c r="C50" s="393">
        <f>IF(入力!B41="","",入力!B41)</f>
        <v>9</v>
      </c>
      <c r="D50" s="394"/>
      <c r="E50" s="395"/>
      <c r="F50" s="381" t="str">
        <f>IF(入力!C42="","",入力!C41&amp;"　"&amp;入力!E41&amp;"
"&amp;入力!C42&amp;"　"&amp;入力!E42)</f>
        <v>フジイ　ユウタロウ
藤井　勇太郎</v>
      </c>
      <c r="G50" s="382"/>
      <c r="H50" s="382"/>
      <c r="I50" s="382"/>
      <c r="J50" s="382"/>
      <c r="K50" s="382"/>
      <c r="L50" s="382"/>
      <c r="M50" s="382"/>
      <c r="N50" s="382"/>
      <c r="O50" s="382"/>
      <c r="P50" s="383"/>
      <c r="Q50" s="373">
        <f>IF(入力!G41="","",入力!G41)</f>
        <v>5</v>
      </c>
      <c r="R50" s="374"/>
      <c r="S50" s="375"/>
      <c r="T50" s="387" t="str">
        <f>IF(入力!I41="","",入力!I41)</f>
        <v>八千代台西小</v>
      </c>
      <c r="U50" s="388"/>
      <c r="V50" s="388"/>
      <c r="W50" s="388"/>
      <c r="X50" s="388"/>
      <c r="Y50" s="388"/>
      <c r="Z50" s="388"/>
      <c r="AA50" s="388"/>
      <c r="AB50" s="388"/>
      <c r="AC50" s="388"/>
      <c r="AD50" s="388"/>
      <c r="AE50" s="388"/>
      <c r="AF50" s="388"/>
      <c r="AG50" s="388"/>
      <c r="AH50" s="388"/>
      <c r="AI50" s="389"/>
      <c r="AJ50" s="373">
        <f>IF(入力!M41="","",入力!M41)</f>
        <v>514827348</v>
      </c>
      <c r="AK50" s="374"/>
      <c r="AL50" s="374"/>
      <c r="AM50" s="374"/>
      <c r="AN50" s="374"/>
      <c r="AO50" s="374"/>
      <c r="AP50" s="374"/>
      <c r="AQ50" s="374"/>
      <c r="AR50" s="374"/>
      <c r="AS50" s="374"/>
      <c r="AT50" s="374"/>
      <c r="AU50" s="374"/>
      <c r="AV50" s="374"/>
      <c r="AW50" s="374"/>
      <c r="AX50" s="374"/>
      <c r="AY50" s="375"/>
      <c r="AZ50" s="373">
        <f>IF(入力!P41="","",入力!P41)</f>
        <v>143</v>
      </c>
      <c r="BA50" s="374"/>
      <c r="BB50" s="374"/>
      <c r="BC50" s="374"/>
      <c r="BD50" s="374"/>
      <c r="BE50" s="374"/>
      <c r="BF50" s="379"/>
    </row>
    <row r="51" spans="3:58" ht="15" customHeight="1">
      <c r="C51" s="396"/>
      <c r="D51" s="397"/>
      <c r="E51" s="398"/>
      <c r="F51" s="384"/>
      <c r="G51" s="385"/>
      <c r="H51" s="385"/>
      <c r="I51" s="385"/>
      <c r="J51" s="385"/>
      <c r="K51" s="385"/>
      <c r="L51" s="385"/>
      <c r="M51" s="385"/>
      <c r="N51" s="385"/>
      <c r="O51" s="385"/>
      <c r="P51" s="386"/>
      <c r="Q51" s="376"/>
      <c r="R51" s="377"/>
      <c r="S51" s="378"/>
      <c r="T51" s="390"/>
      <c r="U51" s="391"/>
      <c r="V51" s="391"/>
      <c r="W51" s="391"/>
      <c r="X51" s="391"/>
      <c r="Y51" s="391"/>
      <c r="Z51" s="391"/>
      <c r="AA51" s="391"/>
      <c r="AB51" s="391"/>
      <c r="AC51" s="391"/>
      <c r="AD51" s="391"/>
      <c r="AE51" s="391"/>
      <c r="AF51" s="391"/>
      <c r="AG51" s="391"/>
      <c r="AH51" s="391"/>
      <c r="AI51" s="392"/>
      <c r="AJ51" s="376"/>
      <c r="AK51" s="377"/>
      <c r="AL51" s="377"/>
      <c r="AM51" s="377"/>
      <c r="AN51" s="377"/>
      <c r="AO51" s="377"/>
      <c r="AP51" s="377"/>
      <c r="AQ51" s="377"/>
      <c r="AR51" s="377"/>
      <c r="AS51" s="377"/>
      <c r="AT51" s="377"/>
      <c r="AU51" s="377"/>
      <c r="AV51" s="377"/>
      <c r="AW51" s="377"/>
      <c r="AX51" s="377"/>
      <c r="AY51" s="378"/>
      <c r="AZ51" s="376"/>
      <c r="BA51" s="377"/>
      <c r="BB51" s="377"/>
      <c r="BC51" s="377"/>
      <c r="BD51" s="377"/>
      <c r="BE51" s="377"/>
      <c r="BF51" s="380"/>
    </row>
    <row r="52" spans="3:58" ht="15" customHeight="1">
      <c r="C52" s="393">
        <f>IF(入力!B43="","",入力!B43)</f>
        <v>10</v>
      </c>
      <c r="D52" s="394"/>
      <c r="E52" s="395"/>
      <c r="F52" s="381" t="str">
        <f>IF(入力!C44="","",入力!C43&amp;"　"&amp;入力!E43&amp;"
"&amp;入力!C44&amp;"　"&amp;入力!E44)</f>
        <v>イシカワ　ハヤト
石川　隼</v>
      </c>
      <c r="G52" s="382"/>
      <c r="H52" s="382"/>
      <c r="I52" s="382"/>
      <c r="J52" s="382"/>
      <c r="K52" s="382"/>
      <c r="L52" s="382"/>
      <c r="M52" s="382"/>
      <c r="N52" s="382"/>
      <c r="O52" s="382"/>
      <c r="P52" s="383"/>
      <c r="Q52" s="373">
        <f>IF(入力!G43="","",入力!G43)</f>
        <v>5</v>
      </c>
      <c r="R52" s="374"/>
      <c r="S52" s="375"/>
      <c r="T52" s="387" t="str">
        <f>IF(入力!I43="","",入力!I43)</f>
        <v>南高津小</v>
      </c>
      <c r="U52" s="388"/>
      <c r="V52" s="388"/>
      <c r="W52" s="388"/>
      <c r="X52" s="388"/>
      <c r="Y52" s="388"/>
      <c r="Z52" s="388"/>
      <c r="AA52" s="388"/>
      <c r="AB52" s="388"/>
      <c r="AC52" s="388"/>
      <c r="AD52" s="388"/>
      <c r="AE52" s="388"/>
      <c r="AF52" s="388"/>
      <c r="AG52" s="388"/>
      <c r="AH52" s="388"/>
      <c r="AI52" s="389"/>
      <c r="AJ52" s="373">
        <f>IF(入力!M43="","",入力!M43)</f>
        <v>515555294</v>
      </c>
      <c r="AK52" s="374"/>
      <c r="AL52" s="374"/>
      <c r="AM52" s="374"/>
      <c r="AN52" s="374"/>
      <c r="AO52" s="374"/>
      <c r="AP52" s="374"/>
      <c r="AQ52" s="374"/>
      <c r="AR52" s="374"/>
      <c r="AS52" s="374"/>
      <c r="AT52" s="374"/>
      <c r="AU52" s="374"/>
      <c r="AV52" s="374"/>
      <c r="AW52" s="374"/>
      <c r="AX52" s="374"/>
      <c r="AY52" s="375"/>
      <c r="AZ52" s="373">
        <f>IF(入力!P43="","",入力!P43)</f>
        <v>154</v>
      </c>
      <c r="BA52" s="374"/>
      <c r="BB52" s="374"/>
      <c r="BC52" s="374"/>
      <c r="BD52" s="374"/>
      <c r="BE52" s="374"/>
      <c r="BF52" s="379"/>
    </row>
    <row r="53" spans="3:58" ht="15" customHeight="1">
      <c r="C53" s="396"/>
      <c r="D53" s="397"/>
      <c r="E53" s="398"/>
      <c r="F53" s="384"/>
      <c r="G53" s="385"/>
      <c r="H53" s="385"/>
      <c r="I53" s="385"/>
      <c r="J53" s="385"/>
      <c r="K53" s="385"/>
      <c r="L53" s="385"/>
      <c r="M53" s="385"/>
      <c r="N53" s="385"/>
      <c r="O53" s="385"/>
      <c r="P53" s="386"/>
      <c r="Q53" s="376"/>
      <c r="R53" s="377"/>
      <c r="S53" s="378"/>
      <c r="T53" s="390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1"/>
      <c r="AH53" s="391"/>
      <c r="AI53" s="392"/>
      <c r="AJ53" s="376"/>
      <c r="AK53" s="377"/>
      <c r="AL53" s="377"/>
      <c r="AM53" s="377"/>
      <c r="AN53" s="377"/>
      <c r="AO53" s="377"/>
      <c r="AP53" s="377"/>
      <c r="AQ53" s="377"/>
      <c r="AR53" s="377"/>
      <c r="AS53" s="377"/>
      <c r="AT53" s="377"/>
      <c r="AU53" s="377"/>
      <c r="AV53" s="377"/>
      <c r="AW53" s="377"/>
      <c r="AX53" s="377"/>
      <c r="AY53" s="378"/>
      <c r="AZ53" s="376"/>
      <c r="BA53" s="377"/>
      <c r="BB53" s="377"/>
      <c r="BC53" s="377"/>
      <c r="BD53" s="377"/>
      <c r="BE53" s="377"/>
      <c r="BF53" s="380"/>
    </row>
    <row r="54" spans="3:58" ht="15" customHeight="1">
      <c r="C54" s="393">
        <f>IF(入力!B45="","",入力!B45)</f>
        <v>11</v>
      </c>
      <c r="D54" s="394"/>
      <c r="E54" s="395"/>
      <c r="F54" s="381" t="str">
        <f>IF(入力!C46="","",入力!C45&amp;"　"&amp;入力!E45&amp;"
"&amp;入力!C46&amp;"　"&amp;入力!E46)</f>
        <v>タナカ　タイセイ
田中　大聖</v>
      </c>
      <c r="G54" s="382"/>
      <c r="H54" s="382"/>
      <c r="I54" s="382"/>
      <c r="J54" s="382"/>
      <c r="K54" s="382"/>
      <c r="L54" s="382"/>
      <c r="M54" s="382"/>
      <c r="N54" s="382"/>
      <c r="O54" s="382"/>
      <c r="P54" s="383"/>
      <c r="Q54" s="373">
        <f>IF(入力!G45="","",入力!G45)</f>
        <v>3</v>
      </c>
      <c r="R54" s="374"/>
      <c r="S54" s="375"/>
      <c r="T54" s="387" t="str">
        <f>IF(入力!I45="","",入力!I45)</f>
        <v>八千代台西小</v>
      </c>
      <c r="U54" s="388"/>
      <c r="V54" s="388"/>
      <c r="W54" s="388"/>
      <c r="X54" s="388"/>
      <c r="Y54" s="388"/>
      <c r="Z54" s="388"/>
      <c r="AA54" s="388"/>
      <c r="AB54" s="388"/>
      <c r="AC54" s="388"/>
      <c r="AD54" s="388"/>
      <c r="AE54" s="388"/>
      <c r="AF54" s="388"/>
      <c r="AG54" s="388"/>
      <c r="AH54" s="388"/>
      <c r="AI54" s="389"/>
      <c r="AJ54" s="373">
        <f>IF(入力!M45="","",入力!M45)</f>
        <v>513657187</v>
      </c>
      <c r="AK54" s="374"/>
      <c r="AL54" s="374"/>
      <c r="AM54" s="374"/>
      <c r="AN54" s="374"/>
      <c r="AO54" s="374"/>
      <c r="AP54" s="374"/>
      <c r="AQ54" s="374"/>
      <c r="AR54" s="374"/>
      <c r="AS54" s="374"/>
      <c r="AT54" s="374"/>
      <c r="AU54" s="374"/>
      <c r="AV54" s="374"/>
      <c r="AW54" s="374"/>
      <c r="AX54" s="374"/>
      <c r="AY54" s="375"/>
      <c r="AZ54" s="373">
        <f>IF(入力!P45="","",入力!P45)</f>
        <v>131</v>
      </c>
      <c r="BA54" s="374"/>
      <c r="BB54" s="374"/>
      <c r="BC54" s="374"/>
      <c r="BD54" s="374"/>
      <c r="BE54" s="374"/>
      <c r="BF54" s="379"/>
    </row>
    <row r="55" spans="3:58" ht="15" customHeight="1">
      <c r="C55" s="396"/>
      <c r="D55" s="397"/>
      <c r="E55" s="398"/>
      <c r="F55" s="384"/>
      <c r="G55" s="385"/>
      <c r="H55" s="385"/>
      <c r="I55" s="385"/>
      <c r="J55" s="385"/>
      <c r="K55" s="385"/>
      <c r="L55" s="385"/>
      <c r="M55" s="385"/>
      <c r="N55" s="385"/>
      <c r="O55" s="385"/>
      <c r="P55" s="386"/>
      <c r="Q55" s="376"/>
      <c r="R55" s="377"/>
      <c r="S55" s="378"/>
      <c r="T55" s="390"/>
      <c r="U55" s="391"/>
      <c r="V55" s="391"/>
      <c r="W55" s="391"/>
      <c r="X55" s="391"/>
      <c r="Y55" s="391"/>
      <c r="Z55" s="391"/>
      <c r="AA55" s="391"/>
      <c r="AB55" s="391"/>
      <c r="AC55" s="391"/>
      <c r="AD55" s="391"/>
      <c r="AE55" s="391"/>
      <c r="AF55" s="391"/>
      <c r="AG55" s="391"/>
      <c r="AH55" s="391"/>
      <c r="AI55" s="392"/>
      <c r="AJ55" s="376"/>
      <c r="AK55" s="377"/>
      <c r="AL55" s="377"/>
      <c r="AM55" s="377"/>
      <c r="AN55" s="377"/>
      <c r="AO55" s="377"/>
      <c r="AP55" s="377"/>
      <c r="AQ55" s="377"/>
      <c r="AR55" s="377"/>
      <c r="AS55" s="377"/>
      <c r="AT55" s="377"/>
      <c r="AU55" s="377"/>
      <c r="AV55" s="377"/>
      <c r="AW55" s="377"/>
      <c r="AX55" s="377"/>
      <c r="AY55" s="378"/>
      <c r="AZ55" s="376"/>
      <c r="BA55" s="377"/>
      <c r="BB55" s="377"/>
      <c r="BC55" s="377"/>
      <c r="BD55" s="377"/>
      <c r="BE55" s="377"/>
      <c r="BF55" s="380"/>
    </row>
    <row r="56" spans="3:58" ht="15" customHeight="1">
      <c r="C56" s="393">
        <f>IF(入力!B47="","",入力!B47)</f>
        <v>12</v>
      </c>
      <c r="D56" s="394"/>
      <c r="E56" s="395"/>
      <c r="F56" s="381" t="str">
        <f>IF(入力!C48="","",入力!C47&amp;"　"&amp;入力!E47&amp;"
"&amp;入力!C48&amp;"　"&amp;入力!E48)</f>
        <v>フジイ　ソウマ
藤井　奏馬</v>
      </c>
      <c r="G56" s="382"/>
      <c r="H56" s="382"/>
      <c r="I56" s="382"/>
      <c r="J56" s="382"/>
      <c r="K56" s="382"/>
      <c r="L56" s="382"/>
      <c r="M56" s="382"/>
      <c r="N56" s="382"/>
      <c r="O56" s="382"/>
      <c r="P56" s="383"/>
      <c r="Q56" s="373">
        <f>IF(入力!G47="","",入力!G47)</f>
        <v>3</v>
      </c>
      <c r="R56" s="374"/>
      <c r="S56" s="375"/>
      <c r="T56" s="387" t="str">
        <f>IF(入力!I47="","",入力!I47)</f>
        <v>八千代台西小</v>
      </c>
      <c r="U56" s="388"/>
      <c r="V56" s="388"/>
      <c r="W56" s="388"/>
      <c r="X56" s="388"/>
      <c r="Y56" s="388"/>
      <c r="Z56" s="388"/>
      <c r="AA56" s="388"/>
      <c r="AB56" s="388"/>
      <c r="AC56" s="388"/>
      <c r="AD56" s="388"/>
      <c r="AE56" s="388"/>
      <c r="AF56" s="388"/>
      <c r="AG56" s="388"/>
      <c r="AH56" s="388"/>
      <c r="AI56" s="389"/>
      <c r="AJ56" s="373">
        <f>IF(入力!M47="","",入力!M47)</f>
        <v>515553581</v>
      </c>
      <c r="AK56" s="374"/>
      <c r="AL56" s="374"/>
      <c r="AM56" s="374"/>
      <c r="AN56" s="374"/>
      <c r="AO56" s="374"/>
      <c r="AP56" s="374"/>
      <c r="AQ56" s="374"/>
      <c r="AR56" s="374"/>
      <c r="AS56" s="374"/>
      <c r="AT56" s="374"/>
      <c r="AU56" s="374"/>
      <c r="AV56" s="374"/>
      <c r="AW56" s="374"/>
      <c r="AX56" s="374"/>
      <c r="AY56" s="375"/>
      <c r="AZ56" s="373">
        <f>IF(入力!P47="","",入力!P47)</f>
        <v>134</v>
      </c>
      <c r="BA56" s="374"/>
      <c r="BB56" s="374"/>
      <c r="BC56" s="374"/>
      <c r="BD56" s="374"/>
      <c r="BE56" s="374"/>
      <c r="BF56" s="379"/>
    </row>
    <row r="57" spans="3:58" ht="15" customHeight="1">
      <c r="C57" s="399"/>
      <c r="D57" s="400"/>
      <c r="E57" s="401"/>
      <c r="F57" s="402"/>
      <c r="G57" s="403"/>
      <c r="H57" s="403"/>
      <c r="I57" s="403"/>
      <c r="J57" s="403"/>
      <c r="K57" s="403"/>
      <c r="L57" s="403"/>
      <c r="M57" s="403"/>
      <c r="N57" s="403"/>
      <c r="O57" s="403"/>
      <c r="P57" s="404"/>
      <c r="Q57" s="405"/>
      <c r="R57" s="406"/>
      <c r="S57" s="407"/>
      <c r="T57" s="408"/>
      <c r="U57" s="409"/>
      <c r="V57" s="409"/>
      <c r="W57" s="409"/>
      <c r="X57" s="409"/>
      <c r="Y57" s="409"/>
      <c r="Z57" s="409"/>
      <c r="AA57" s="409"/>
      <c r="AB57" s="409"/>
      <c r="AC57" s="409"/>
      <c r="AD57" s="409"/>
      <c r="AE57" s="409"/>
      <c r="AF57" s="409"/>
      <c r="AG57" s="409"/>
      <c r="AH57" s="409"/>
      <c r="AI57" s="410"/>
      <c r="AJ57" s="405"/>
      <c r="AK57" s="406"/>
      <c r="AL57" s="406"/>
      <c r="AM57" s="406"/>
      <c r="AN57" s="406"/>
      <c r="AO57" s="406"/>
      <c r="AP57" s="406"/>
      <c r="AQ57" s="406"/>
      <c r="AR57" s="406"/>
      <c r="AS57" s="406"/>
      <c r="AT57" s="406"/>
      <c r="AU57" s="406"/>
      <c r="AV57" s="406"/>
      <c r="AW57" s="406"/>
      <c r="AX57" s="406"/>
      <c r="AY57" s="407"/>
      <c r="AZ57" s="405"/>
      <c r="BA57" s="406"/>
      <c r="BB57" s="406"/>
      <c r="BC57" s="406"/>
      <c r="BD57" s="406"/>
      <c r="BE57" s="406"/>
      <c r="BF57" s="411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191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192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193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194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195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196</v>
      </c>
      <c r="BF63" s="322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197</v>
      </c>
      <c r="AL64" s="7"/>
      <c r="AM64" s="7"/>
      <c r="AN64" s="7"/>
      <c r="AO64" s="7"/>
      <c r="AP64" s="7"/>
      <c r="AQ64" s="7"/>
      <c r="AR64" s="285"/>
      <c r="AS64" s="285"/>
      <c r="AT64" s="285"/>
      <c r="AU64" s="285"/>
      <c r="AV64" s="285"/>
      <c r="AW64" s="285"/>
      <c r="AX64" s="285"/>
      <c r="AY64" s="285"/>
      <c r="AZ64" s="285"/>
      <c r="BA64" s="285"/>
      <c r="BB64" s="285"/>
      <c r="BC64" s="285"/>
      <c r="BD64" s="285"/>
      <c r="BE64" s="285"/>
      <c r="BF64" s="285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sheetProtection sheet="1"/>
  <mergeCells count="168"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C50:E51"/>
    <mergeCell ref="F50:P51"/>
    <mergeCell ref="Q50:S51"/>
    <mergeCell ref="T50:AI51"/>
    <mergeCell ref="AJ48:AY49"/>
    <mergeCell ref="AZ48:BF49"/>
    <mergeCell ref="C48:E49"/>
    <mergeCell ref="F48:P49"/>
    <mergeCell ref="Q48:S49"/>
    <mergeCell ref="T48:AI49"/>
    <mergeCell ref="C44:E45"/>
    <mergeCell ref="F44:P45"/>
    <mergeCell ref="Q44:S45"/>
    <mergeCell ref="T44:AI45"/>
    <mergeCell ref="AJ44:AY45"/>
    <mergeCell ref="AZ44:BF45"/>
    <mergeCell ref="Q42:S43"/>
    <mergeCell ref="T42:AI43"/>
    <mergeCell ref="C40:E41"/>
    <mergeCell ref="F40:P41"/>
    <mergeCell ref="Q40:S41"/>
    <mergeCell ref="T40:AI41"/>
    <mergeCell ref="C42:E43"/>
    <mergeCell ref="F42:P43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C46:E47"/>
    <mergeCell ref="F46:P47"/>
    <mergeCell ref="Q46:S47"/>
    <mergeCell ref="T46:AI47"/>
    <mergeCell ref="AJ46:AY47"/>
    <mergeCell ref="AZ46:BF47"/>
    <mergeCell ref="C34:E35"/>
    <mergeCell ref="C38:E39"/>
    <mergeCell ref="F38:P39"/>
    <mergeCell ref="Q38:S39"/>
    <mergeCell ref="T38:AI39"/>
    <mergeCell ref="C36:E37"/>
    <mergeCell ref="F36:P37"/>
    <mergeCell ref="Q36:S37"/>
    <mergeCell ref="T36:AI37"/>
    <mergeCell ref="AJ34:AY35"/>
    <mergeCell ref="AZ34:BF35"/>
    <mergeCell ref="AU28:AW29"/>
    <mergeCell ref="F34:P35"/>
    <mergeCell ref="T34:AI35"/>
    <mergeCell ref="Q34:S35"/>
    <mergeCell ref="AU26:AW27"/>
    <mergeCell ref="R24:S25"/>
    <mergeCell ref="W24:Y25"/>
    <mergeCell ref="R22:S23"/>
    <mergeCell ref="W22:Y23"/>
    <mergeCell ref="R28:S29"/>
    <mergeCell ref="W28:Y29"/>
    <mergeCell ref="T28:V29"/>
    <mergeCell ref="Y17:AI18"/>
    <mergeCell ref="R26:S27"/>
    <mergeCell ref="W26:Y27"/>
    <mergeCell ref="T22:V23"/>
    <mergeCell ref="T24:V25"/>
    <mergeCell ref="T26:V27"/>
    <mergeCell ref="AZ33:BF33"/>
    <mergeCell ref="BF16:BF17"/>
    <mergeCell ref="AJ16:AM18"/>
    <mergeCell ref="AV16:AY18"/>
    <mergeCell ref="AZ16:BE17"/>
    <mergeCell ref="U17:X18"/>
    <mergeCell ref="AT16:AU18"/>
    <mergeCell ref="AN16:AS18"/>
    <mergeCell ref="AU22:AW23"/>
    <mergeCell ref="AU24:AW25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H17:T18"/>
    <mergeCell ref="AV1:AW1"/>
    <mergeCell ref="AZ1:BA1"/>
    <mergeCell ref="BD1:BE1"/>
    <mergeCell ref="C5:BF5"/>
    <mergeCell ref="H16:J16"/>
    <mergeCell ref="K16:X16"/>
    <mergeCell ref="Y16:AI16"/>
    <mergeCell ref="H12:J14"/>
    <mergeCell ref="C8:Q10"/>
    <mergeCell ref="C16:G18"/>
  </mergeCells>
  <phoneticPr fontId="37"/>
  <pageMargins left="0.2361111111111111" right="0.2361111111111111" top="0.35416666666666669" bottom="0.35416666666666669" header="0.11805555555555555" footer="0.11805555555555555"/>
  <pageSetup paperSize="9" scale="99" firstPageNumber="4294963191" orientation="portrait" horizontalDpi="1200" r:id="rId1"/>
  <headerFooter alignWithMargins="0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12" t="s">
        <v>198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</row>
    <row r="2" spans="1:15" ht="14.45" customHeight="1">
      <c r="A2" s="247" t="s">
        <v>141</v>
      </c>
      <c r="B2" s="247"/>
      <c r="C2" s="250" t="str">
        <f>IF(入力!C3="","",入力!C3)</f>
        <v>八千代台VBC</v>
      </c>
      <c r="D2" s="250"/>
      <c r="E2" s="250"/>
      <c r="F2" s="250"/>
      <c r="G2" s="250"/>
      <c r="H2" s="250"/>
      <c r="I2" s="250"/>
      <c r="J2" s="247" t="str">
        <f>IF(入力!J3="","",入力!J3)</f>
        <v>男子</v>
      </c>
      <c r="K2" s="247"/>
      <c r="L2" s="247"/>
      <c r="M2" s="247"/>
      <c r="N2" s="247"/>
      <c r="O2" s="247"/>
    </row>
    <row r="3" spans="1:15" ht="14.45" customHeight="1">
      <c r="A3" s="247"/>
      <c r="B3" s="247"/>
      <c r="C3" s="250"/>
      <c r="D3" s="250"/>
      <c r="E3" s="250"/>
      <c r="F3" s="250"/>
      <c r="G3" s="250"/>
      <c r="H3" s="250"/>
      <c r="I3" s="250"/>
      <c r="J3" s="247"/>
      <c r="K3" s="247"/>
      <c r="L3" s="247"/>
      <c r="M3" s="247"/>
      <c r="N3" s="247"/>
      <c r="O3" s="247"/>
    </row>
    <row r="4" spans="1:15" ht="15" customHeight="1">
      <c r="A4" s="247" t="s">
        <v>142</v>
      </c>
      <c r="B4" s="247"/>
      <c r="C4" s="251">
        <f>IF(入力!C4="","",IF(入力!C5="",入力!C4,入力!C4&amp;"　　"&amp;入力!C5))</f>
        <v>435043132</v>
      </c>
      <c r="D4" s="252"/>
      <c r="E4" s="252"/>
      <c r="F4" s="252"/>
      <c r="G4" s="252"/>
      <c r="H4" s="252"/>
      <c r="I4" s="252"/>
      <c r="J4" s="3"/>
      <c r="K4" s="3"/>
      <c r="L4" s="3"/>
      <c r="M4" s="3"/>
      <c r="N4" s="3"/>
      <c r="O4" s="4"/>
    </row>
    <row r="5" spans="1:15" ht="15" customHeight="1">
      <c r="A5" s="247"/>
      <c r="B5" s="247"/>
      <c r="C5" s="253"/>
      <c r="D5" s="254"/>
      <c r="E5" s="254"/>
      <c r="F5" s="254"/>
      <c r="G5" s="254"/>
      <c r="H5" s="254"/>
      <c r="I5" s="254"/>
      <c r="J5" s="244" t="s">
        <v>143</v>
      </c>
      <c r="K5" s="244"/>
      <c r="L5" s="244"/>
      <c r="M5" s="244"/>
      <c r="N5" s="244"/>
      <c r="O5" s="245"/>
    </row>
    <row r="6" spans="1:15" ht="12" customHeight="1">
      <c r="A6" s="247" t="s">
        <v>144</v>
      </c>
      <c r="B6" s="247"/>
      <c r="C6" s="256" t="str">
        <f>IF(入力!C8="","",入力!C8&amp;"　"&amp;入力!E8)</f>
        <v>遠藤　将憲</v>
      </c>
      <c r="D6" s="257"/>
      <c r="E6" s="257"/>
      <c r="F6" s="257"/>
      <c r="G6" s="246" t="s">
        <v>28</v>
      </c>
      <c r="H6" s="246"/>
      <c r="I6" s="246"/>
      <c r="J6" s="246" t="s">
        <v>145</v>
      </c>
      <c r="K6" s="246"/>
      <c r="L6" s="246"/>
      <c r="M6" s="246" t="s">
        <v>146</v>
      </c>
      <c r="N6" s="246"/>
      <c r="O6" s="246"/>
    </row>
    <row r="7" spans="1:15" ht="13.5" customHeight="1">
      <c r="A7" s="247"/>
      <c r="B7" s="247"/>
      <c r="C7" s="260"/>
      <c r="D7" s="261"/>
      <c r="E7" s="261"/>
      <c r="F7" s="261"/>
      <c r="G7" s="255">
        <f>IF(入力!G7="","",入力!G7)</f>
        <v>513652763</v>
      </c>
      <c r="H7" s="255"/>
      <c r="I7" s="255"/>
      <c r="J7" s="255">
        <f>IF(入力!J7="","",入力!J7)</f>
        <v>27507</v>
      </c>
      <c r="K7" s="255"/>
      <c r="L7" s="255"/>
      <c r="M7" s="255" t="str">
        <f>IF(入力!M7="","",入力!M7)</f>
        <v/>
      </c>
      <c r="N7" s="255"/>
      <c r="O7" s="255"/>
    </row>
    <row r="8" spans="1:15" ht="13.5" customHeight="1">
      <c r="A8" s="247"/>
      <c r="B8" s="247"/>
      <c r="C8" s="258"/>
      <c r="D8" s="259"/>
      <c r="E8" s="259"/>
      <c r="F8" s="259"/>
      <c r="G8" s="255"/>
      <c r="H8" s="255"/>
      <c r="I8" s="255"/>
      <c r="J8" s="255"/>
      <c r="K8" s="255"/>
      <c r="L8" s="255"/>
      <c r="M8" s="255"/>
      <c r="N8" s="255"/>
      <c r="O8" s="255"/>
    </row>
    <row r="9" spans="1:15" ht="14.45" customHeight="1">
      <c r="A9" s="247" t="s">
        <v>147</v>
      </c>
      <c r="B9" s="247"/>
      <c r="C9" s="256" t="str">
        <f>IF(入力!C10="","",入力!C10&amp;"　"&amp;入力!E10)</f>
        <v>真山　大吾</v>
      </c>
      <c r="D9" s="257"/>
      <c r="E9" s="257"/>
      <c r="F9" s="257"/>
      <c r="G9" s="255">
        <f>IF(入力!G9="","",入力!G9)</f>
        <v>514765414</v>
      </c>
      <c r="H9" s="255"/>
      <c r="I9" s="255"/>
      <c r="J9" s="255" t="str">
        <f>IF(入力!J9="","",入力!J9)</f>
        <v/>
      </c>
      <c r="K9" s="255"/>
      <c r="L9" s="255"/>
      <c r="M9" s="255" t="str">
        <f>IF(入力!M9="","",入力!M9)</f>
        <v/>
      </c>
      <c r="N9" s="255"/>
      <c r="O9" s="255"/>
    </row>
    <row r="10" spans="1:15" ht="14.45" customHeight="1">
      <c r="A10" s="247"/>
      <c r="B10" s="247"/>
      <c r="C10" s="258"/>
      <c r="D10" s="259"/>
      <c r="E10" s="259"/>
      <c r="F10" s="259"/>
      <c r="G10" s="255"/>
      <c r="H10" s="255"/>
      <c r="I10" s="255"/>
      <c r="J10" s="255"/>
      <c r="K10" s="255"/>
      <c r="L10" s="255"/>
      <c r="M10" s="255"/>
      <c r="N10" s="255"/>
      <c r="O10" s="255"/>
    </row>
    <row r="11" spans="1:15" ht="14.45" customHeight="1">
      <c r="A11" s="247" t="s">
        <v>148</v>
      </c>
      <c r="B11" s="247"/>
      <c r="C11" s="256" t="str">
        <f>IF(入力!C12="","",入力!C12&amp;"　"&amp;入力!E12)</f>
        <v>豊田　啓子</v>
      </c>
      <c r="D11" s="257"/>
      <c r="E11" s="257"/>
      <c r="F11" s="257"/>
      <c r="G11" s="255">
        <f>IF(入力!G11="","",入力!G11)</f>
        <v>507374679</v>
      </c>
      <c r="H11" s="255"/>
      <c r="I11" s="255"/>
      <c r="J11" s="255">
        <f>IF(入力!J11="","",入力!J11)</f>
        <v>18449</v>
      </c>
      <c r="K11" s="255"/>
      <c r="L11" s="255"/>
      <c r="M11" s="255" t="str">
        <f>IF(入力!M11="","",入力!M11)</f>
        <v/>
      </c>
      <c r="N11" s="255"/>
      <c r="O11" s="255"/>
    </row>
    <row r="12" spans="1:15" ht="14.45" customHeight="1">
      <c r="A12" s="247"/>
      <c r="B12" s="247"/>
      <c r="C12" s="258"/>
      <c r="D12" s="259"/>
      <c r="E12" s="259"/>
      <c r="F12" s="259"/>
      <c r="G12" s="255"/>
      <c r="H12" s="255"/>
      <c r="I12" s="255"/>
      <c r="J12" s="255"/>
      <c r="K12" s="255"/>
      <c r="L12" s="255"/>
      <c r="M12" s="255"/>
      <c r="N12" s="255"/>
      <c r="O12" s="255"/>
    </row>
    <row r="13" spans="1:15" ht="15" customHeight="1">
      <c r="A13" s="247" t="s">
        <v>149</v>
      </c>
      <c r="B13" s="247"/>
      <c r="C13" s="256" t="str">
        <f>IF(入力!C14="","",入力!C14&amp;"　"&amp;入力!E14)</f>
        <v>豊田　啓子</v>
      </c>
      <c r="D13" s="257"/>
      <c r="E13" s="257"/>
      <c r="F13" s="257"/>
      <c r="G13" s="200"/>
      <c r="H13" s="200"/>
      <c r="I13" s="200"/>
      <c r="J13" s="200"/>
      <c r="K13" s="200"/>
      <c r="L13" s="200"/>
      <c r="M13" s="200"/>
      <c r="N13" s="200"/>
      <c r="O13" s="200"/>
    </row>
    <row r="14" spans="1:15" ht="15" customHeight="1">
      <c r="A14" s="247"/>
      <c r="B14" s="247"/>
      <c r="C14" s="258"/>
      <c r="D14" s="259"/>
      <c r="E14" s="259"/>
      <c r="F14" s="259"/>
      <c r="G14" s="200"/>
      <c r="H14" s="200"/>
      <c r="I14" s="200"/>
      <c r="J14" s="200"/>
      <c r="K14" s="200"/>
      <c r="L14" s="200"/>
      <c r="M14" s="200"/>
      <c r="N14" s="200"/>
      <c r="O14" s="200"/>
    </row>
    <row r="15" spans="1:15" ht="15" customHeight="1">
      <c r="A15" s="247" t="s">
        <v>150</v>
      </c>
      <c r="B15" s="247"/>
      <c r="C15" s="256" t="str">
        <f>IF(入力!C16="","",入力!C16&amp;"　"&amp;入力!E16)</f>
        <v>会田　智美</v>
      </c>
      <c r="D15" s="257"/>
      <c r="E15" s="257"/>
      <c r="F15" s="248" t="s">
        <v>151</v>
      </c>
      <c r="G15" s="200"/>
      <c r="H15" s="200"/>
      <c r="I15" s="200"/>
      <c r="J15" s="200"/>
      <c r="K15" s="200"/>
      <c r="L15" s="200"/>
      <c r="M15" s="200"/>
      <c r="N15" s="200"/>
      <c r="O15" s="200"/>
    </row>
    <row r="16" spans="1:15" ht="15" customHeight="1">
      <c r="A16" s="247"/>
      <c r="B16" s="247"/>
      <c r="C16" s="258"/>
      <c r="D16" s="259"/>
      <c r="E16" s="259"/>
      <c r="F16" s="249"/>
      <c r="G16" s="200"/>
      <c r="H16" s="200"/>
      <c r="I16" s="200"/>
      <c r="J16" s="200"/>
      <c r="K16" s="200"/>
      <c r="L16" s="200"/>
      <c r="M16" s="200"/>
      <c r="N16" s="200"/>
      <c r="O16" s="200"/>
    </row>
    <row r="17" spans="1:15" ht="14.45" customHeight="1">
      <c r="A17" s="247" t="s">
        <v>152</v>
      </c>
      <c r="B17" s="247"/>
      <c r="C17" s="250" t="str">
        <f>IF(入力!C17="","",入力!C17&amp;"　"&amp;入力!E17)</f>
        <v>千葉県八千代市八千代台北9-12-6　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</row>
    <row r="18" spans="1:15" ht="14.45" customHeight="1">
      <c r="A18" s="247"/>
      <c r="B18" s="247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</row>
    <row r="19" spans="1:15" ht="14.45" customHeight="1">
      <c r="A19" s="247" t="s">
        <v>153</v>
      </c>
      <c r="B19" s="247"/>
      <c r="C19" s="250" t="str">
        <f>IF(入力!C19="","",入力!C19&amp;"　"&amp;入力!E19)</f>
        <v>047-486-6775　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</row>
    <row r="20" spans="1:15" ht="14.45" customHeight="1">
      <c r="A20" s="247"/>
      <c r="B20" s="247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</row>
    <row r="21" spans="1:15" ht="14.45" customHeight="1">
      <c r="A21" s="247" t="s">
        <v>154</v>
      </c>
      <c r="B21" s="247"/>
      <c r="C21" s="250" t="str">
        <f>IF(入力!C21="","",入力!C21&amp;"－"&amp;入力!E21&amp;"－"&amp;入力!G21)</f>
        <v>90－5527－3208</v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</row>
    <row r="22" spans="1:15" ht="14.45" customHeight="1">
      <c r="A22" s="247"/>
      <c r="B22" s="247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</row>
    <row r="23" spans="1:15">
      <c r="A23" s="247"/>
      <c r="B23" s="247" t="s">
        <v>155</v>
      </c>
      <c r="C23" s="247" t="s">
        <v>156</v>
      </c>
      <c r="D23" s="247"/>
      <c r="E23" s="247"/>
      <c r="F23" s="247"/>
      <c r="G23" s="247" t="s">
        <v>157</v>
      </c>
      <c r="H23" s="247"/>
      <c r="I23" s="247" t="s">
        <v>158</v>
      </c>
      <c r="J23" s="247"/>
      <c r="K23" s="247"/>
      <c r="L23" s="247"/>
      <c r="M23" s="247" t="s">
        <v>83</v>
      </c>
      <c r="N23" s="247"/>
      <c r="O23" s="247"/>
    </row>
    <row r="24" spans="1:1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</row>
    <row r="25" spans="1:15" ht="15" customHeight="1">
      <c r="A25" s="247">
        <v>1</v>
      </c>
      <c r="B25" s="247" t="str">
        <f>IF(入力!B25="","",入力!B25)</f>
        <v>①</v>
      </c>
      <c r="C25" s="256" t="str">
        <f>IF(入力!C26="","",入力!C26&amp;"　"&amp;入力!E26)</f>
        <v>田中　夕聖</v>
      </c>
      <c r="D25" s="257"/>
      <c r="E25" s="257"/>
      <c r="F25" s="257"/>
      <c r="G25" s="247">
        <f>IF(入力!G25="","",入力!G25)</f>
        <v>6</v>
      </c>
      <c r="H25" s="247" t="str">
        <f>IF(入力!H25="","",入力!H25)</f>
        <v/>
      </c>
      <c r="I25" s="247" t="str">
        <f>IF(入力!I25="","",入力!I25)</f>
        <v>八千代台西小</v>
      </c>
      <c r="J25" s="247" t="str">
        <f>IF(入力!J25="","",入力!J25)</f>
        <v/>
      </c>
      <c r="K25" s="247" t="str">
        <f>IF(入力!K25="","",入力!K25)</f>
        <v/>
      </c>
      <c r="L25" s="247" t="str">
        <f>IF(入力!L25="","",入力!L25)</f>
        <v/>
      </c>
      <c r="M25" s="247">
        <f>IF(入力!M25="","",入力!M25)</f>
        <v>513657154</v>
      </c>
      <c r="N25" s="247" t="str">
        <f>IF(入力!N25="","",入力!N25)</f>
        <v/>
      </c>
      <c r="O25" s="247" t="str">
        <f>IF(入力!O25="","",入力!O25)</f>
        <v/>
      </c>
    </row>
    <row r="26" spans="1:15" ht="15" customHeight="1">
      <c r="A26" s="247"/>
      <c r="B26" s="247"/>
      <c r="C26" s="258"/>
      <c r="D26" s="259"/>
      <c r="E26" s="259"/>
      <c r="F26" s="259"/>
      <c r="G26" s="247"/>
      <c r="H26" s="247"/>
      <c r="I26" s="247"/>
      <c r="J26" s="247"/>
      <c r="K26" s="247"/>
      <c r="L26" s="247"/>
      <c r="M26" s="247"/>
      <c r="N26" s="247"/>
      <c r="O26" s="247"/>
    </row>
    <row r="27" spans="1:15" ht="15" customHeight="1">
      <c r="A27" s="247">
        <v>2</v>
      </c>
      <c r="B27" s="247">
        <f>IF(入力!B27="","",入力!B27)</f>
        <v>2</v>
      </c>
      <c r="C27" s="256" t="str">
        <f>IF(入力!C28="","",入力!C28&amp;"　"&amp;入力!E28)</f>
        <v>渡辺　伸空</v>
      </c>
      <c r="D27" s="257"/>
      <c r="E27" s="257"/>
      <c r="F27" s="257"/>
      <c r="G27" s="247">
        <f>IF(入力!G27="","",入力!G27)</f>
        <v>5</v>
      </c>
      <c r="H27" s="247" t="str">
        <f>IF(入力!H27="","",入力!H27)</f>
        <v/>
      </c>
      <c r="I27" s="247" t="str">
        <f>IF(入力!I27="","",入力!I27)</f>
        <v>長作小</v>
      </c>
      <c r="J27" s="247" t="str">
        <f>IF(入力!J27="","",入力!J27)</f>
        <v/>
      </c>
      <c r="K27" s="247" t="str">
        <f>IF(入力!K27="","",入力!K27)</f>
        <v/>
      </c>
      <c r="L27" s="247" t="str">
        <f>IF(入力!L27="","",入力!L27)</f>
        <v/>
      </c>
      <c r="M27" s="247">
        <f>IF(入力!M27="","",入力!M27)</f>
        <v>513457615</v>
      </c>
      <c r="N27" s="247" t="str">
        <f>IF(入力!N27="","",入力!N27)</f>
        <v/>
      </c>
      <c r="O27" s="247" t="str">
        <f>IF(入力!O27="","",入力!O27)</f>
        <v/>
      </c>
    </row>
    <row r="28" spans="1:15" ht="15" customHeight="1">
      <c r="A28" s="247"/>
      <c r="B28" s="247"/>
      <c r="C28" s="258"/>
      <c r="D28" s="259"/>
      <c r="E28" s="259"/>
      <c r="F28" s="259"/>
      <c r="G28" s="247"/>
      <c r="H28" s="247"/>
      <c r="I28" s="247"/>
      <c r="J28" s="247"/>
      <c r="K28" s="247"/>
      <c r="L28" s="247"/>
      <c r="M28" s="247"/>
      <c r="N28" s="247"/>
      <c r="O28" s="247"/>
    </row>
    <row r="29" spans="1:15" ht="15" customHeight="1">
      <c r="A29" s="247">
        <v>3</v>
      </c>
      <c r="B29" s="247">
        <f>IF(入力!B29="","",入力!B29)</f>
        <v>3</v>
      </c>
      <c r="C29" s="256" t="str">
        <f>IF(入力!C30="","",入力!C30&amp;"　"&amp;入力!E30)</f>
        <v>中島　潤之奨</v>
      </c>
      <c r="D29" s="257"/>
      <c r="E29" s="257"/>
      <c r="F29" s="257"/>
      <c r="G29" s="247">
        <f>IF(入力!G29="","",入力!G29)</f>
        <v>6</v>
      </c>
      <c r="H29" s="247" t="str">
        <f>IF(入力!H29="","",入力!H29)</f>
        <v/>
      </c>
      <c r="I29" s="247" t="str">
        <f>IF(入力!I29="","",入力!I29)</f>
        <v>大和田小</v>
      </c>
      <c r="J29" s="247" t="str">
        <f>IF(入力!J29="","",入力!J29)</f>
        <v/>
      </c>
      <c r="K29" s="247" t="str">
        <f>IF(入力!K29="","",入力!K29)</f>
        <v/>
      </c>
      <c r="L29" s="247" t="str">
        <f>IF(入力!L29="","",入力!L29)</f>
        <v/>
      </c>
      <c r="M29" s="247">
        <f>IF(入力!M29="","",入力!M29)</f>
        <v>513657167</v>
      </c>
      <c r="N29" s="247" t="str">
        <f>IF(入力!N29="","",入力!N29)</f>
        <v/>
      </c>
      <c r="O29" s="247" t="str">
        <f>IF(入力!O29="","",入力!O29)</f>
        <v/>
      </c>
    </row>
    <row r="30" spans="1:15" ht="15" customHeight="1">
      <c r="A30" s="247"/>
      <c r="B30" s="247"/>
      <c r="C30" s="258"/>
      <c r="D30" s="259"/>
      <c r="E30" s="259"/>
      <c r="F30" s="259"/>
      <c r="G30" s="247"/>
      <c r="H30" s="247"/>
      <c r="I30" s="247"/>
      <c r="J30" s="247"/>
      <c r="K30" s="247"/>
      <c r="L30" s="247"/>
      <c r="M30" s="247"/>
      <c r="N30" s="247"/>
      <c r="O30" s="247"/>
    </row>
    <row r="31" spans="1:15" ht="15" customHeight="1">
      <c r="A31" s="247">
        <v>4</v>
      </c>
      <c r="B31" s="247">
        <f>IF(入力!B31="","",入力!B31)</f>
        <v>4</v>
      </c>
      <c r="C31" s="256" t="str">
        <f>IF(入力!C32="","",入力!C32&amp;"　"&amp;入力!E32)</f>
        <v>高橋　蒼</v>
      </c>
      <c r="D31" s="257"/>
      <c r="E31" s="257"/>
      <c r="F31" s="257"/>
      <c r="G31" s="247">
        <f>IF(入力!G31="","",入力!G31)</f>
        <v>6</v>
      </c>
      <c r="H31" s="247" t="str">
        <f>IF(入力!H31="","",入力!H31)</f>
        <v/>
      </c>
      <c r="I31" s="247" t="str">
        <f>IF(入力!I31="","",入力!I31)</f>
        <v>大和田小</v>
      </c>
      <c r="J31" s="247" t="str">
        <f>IF(入力!J31="","",入力!J31)</f>
        <v/>
      </c>
      <c r="K31" s="247" t="str">
        <f>IF(入力!K31="","",入力!K31)</f>
        <v/>
      </c>
      <c r="L31" s="247" t="str">
        <f>IF(入力!L31="","",入力!L31)</f>
        <v/>
      </c>
      <c r="M31" s="247">
        <f>IF(入力!M31="","",入力!M31)</f>
        <v>514592245</v>
      </c>
      <c r="N31" s="247" t="str">
        <f>IF(入力!N31="","",入力!N31)</f>
        <v/>
      </c>
      <c r="O31" s="247" t="str">
        <f>IF(入力!O31="","",入力!O31)</f>
        <v/>
      </c>
    </row>
    <row r="32" spans="1:15" ht="15" customHeight="1">
      <c r="A32" s="247"/>
      <c r="B32" s="247"/>
      <c r="C32" s="258"/>
      <c r="D32" s="259"/>
      <c r="E32" s="259"/>
      <c r="F32" s="259"/>
      <c r="G32" s="247"/>
      <c r="H32" s="247"/>
      <c r="I32" s="247"/>
      <c r="J32" s="247"/>
      <c r="K32" s="247"/>
      <c r="L32" s="247"/>
      <c r="M32" s="247"/>
      <c r="N32" s="247"/>
      <c r="O32" s="247"/>
    </row>
    <row r="33" spans="1:15" ht="15" customHeight="1">
      <c r="A33" s="247">
        <v>5</v>
      </c>
      <c r="B33" s="247">
        <f>IF(入力!B33="","",入力!B33)</f>
        <v>5</v>
      </c>
      <c r="C33" s="256" t="str">
        <f>IF(入力!C34="","",入力!C34&amp;"　"&amp;入力!E34)</f>
        <v>真山　寛大</v>
      </c>
      <c r="D33" s="257"/>
      <c r="E33" s="257"/>
      <c r="F33" s="257"/>
      <c r="G33" s="247">
        <f>IF(入力!G33="","",入力!G33)</f>
        <v>6</v>
      </c>
      <c r="H33" s="247" t="str">
        <f>IF(入力!H33="","",入力!H33)</f>
        <v/>
      </c>
      <c r="I33" s="247" t="str">
        <f>IF(入力!I33="","",入力!I33)</f>
        <v>大和田小</v>
      </c>
      <c r="J33" s="247" t="str">
        <f>IF(入力!J33="","",入力!J33)</f>
        <v/>
      </c>
      <c r="K33" s="247" t="str">
        <f>IF(入力!K33="","",入力!K33)</f>
        <v/>
      </c>
      <c r="L33" s="247" t="str">
        <f>IF(入力!L33="","",入力!L33)</f>
        <v/>
      </c>
      <c r="M33" s="247">
        <f>IF(入力!M33="","",入力!M33)</f>
        <v>514592829</v>
      </c>
      <c r="N33" s="247" t="str">
        <f>IF(入力!N33="","",入力!N33)</f>
        <v/>
      </c>
      <c r="O33" s="247" t="str">
        <f>IF(入力!O33="","",入力!O33)</f>
        <v/>
      </c>
    </row>
    <row r="34" spans="1:15" ht="15" customHeight="1">
      <c r="A34" s="247"/>
      <c r="B34" s="247"/>
      <c r="C34" s="258"/>
      <c r="D34" s="259"/>
      <c r="E34" s="259"/>
      <c r="F34" s="259"/>
      <c r="G34" s="247"/>
      <c r="H34" s="247"/>
      <c r="I34" s="247"/>
      <c r="J34" s="247"/>
      <c r="K34" s="247"/>
      <c r="L34" s="247"/>
      <c r="M34" s="247"/>
      <c r="N34" s="247"/>
      <c r="O34" s="247"/>
    </row>
    <row r="35" spans="1:15" ht="15" customHeight="1">
      <c r="A35" s="247">
        <v>6</v>
      </c>
      <c r="B35" s="247">
        <f>IF(入力!B35="","",入力!B35)</f>
        <v>6</v>
      </c>
      <c r="C35" s="256" t="str">
        <f>IF(入力!C36="","",入力!C36&amp;"　"&amp;入力!E36)</f>
        <v>今成　月翔</v>
      </c>
      <c r="D35" s="257"/>
      <c r="E35" s="257"/>
      <c r="F35" s="257"/>
      <c r="G35" s="247">
        <f>IF(入力!G35="","",入力!G35)</f>
        <v>6</v>
      </c>
      <c r="H35" s="247" t="str">
        <f>IF(入力!H35="","",入力!H35)</f>
        <v/>
      </c>
      <c r="I35" s="247" t="str">
        <f>IF(入力!I35="","",入力!I35)</f>
        <v>南高津小</v>
      </c>
      <c r="J35" s="247" t="str">
        <f>IF(入力!J35="","",入力!J35)</f>
        <v/>
      </c>
      <c r="K35" s="247" t="str">
        <f>IF(入力!K35="","",入力!K35)</f>
        <v/>
      </c>
      <c r="L35" s="247" t="str">
        <f>IF(入力!L35="","",入力!L35)</f>
        <v/>
      </c>
      <c r="M35" s="247">
        <f>IF(入力!M35="","",入力!M35)</f>
        <v>515553562</v>
      </c>
      <c r="N35" s="247" t="str">
        <f>IF(入力!N35="","",入力!N35)</f>
        <v/>
      </c>
      <c r="O35" s="247" t="str">
        <f>IF(入力!O35="","",入力!O35)</f>
        <v/>
      </c>
    </row>
    <row r="36" spans="1:15" ht="15" customHeight="1">
      <c r="A36" s="247"/>
      <c r="B36" s="247"/>
      <c r="C36" s="258"/>
      <c r="D36" s="259"/>
      <c r="E36" s="259"/>
      <c r="F36" s="259"/>
      <c r="G36" s="247"/>
      <c r="H36" s="247"/>
      <c r="I36" s="247"/>
      <c r="J36" s="247"/>
      <c r="K36" s="247"/>
      <c r="L36" s="247"/>
      <c r="M36" s="247"/>
      <c r="N36" s="247"/>
      <c r="O36" s="247"/>
    </row>
    <row r="37" spans="1:15" ht="15" customHeight="1">
      <c r="A37" s="247">
        <v>7</v>
      </c>
      <c r="B37" s="247">
        <f>IF(入力!B37="","",入力!B37)</f>
        <v>7</v>
      </c>
      <c r="C37" s="256" t="str">
        <f>IF(入力!C38="","",入力!C38&amp;"　"&amp;入力!E38)</f>
        <v>平野　昴</v>
      </c>
      <c r="D37" s="257"/>
      <c r="E37" s="257"/>
      <c r="F37" s="257"/>
      <c r="G37" s="247">
        <f>IF(入力!G37="","",入力!G37)</f>
        <v>5</v>
      </c>
      <c r="H37" s="247" t="str">
        <f>IF(入力!H37="","",入力!H37)</f>
        <v/>
      </c>
      <c r="I37" s="247" t="str">
        <f>IF(入力!I37="","",入力!I37)</f>
        <v>萱田小</v>
      </c>
      <c r="J37" s="247" t="str">
        <f>IF(入力!J37="","",入力!J37)</f>
        <v/>
      </c>
      <c r="K37" s="247" t="str">
        <f>IF(入力!K37="","",入力!K37)</f>
        <v/>
      </c>
      <c r="L37" s="247" t="str">
        <f>IF(入力!L37="","",入力!L37)</f>
        <v/>
      </c>
      <c r="M37" s="247">
        <f>IF(入力!M37="","",入力!M37)</f>
        <v>513657147</v>
      </c>
      <c r="N37" s="247" t="str">
        <f>IF(入力!N37="","",入力!N37)</f>
        <v/>
      </c>
      <c r="O37" s="247" t="str">
        <f>IF(入力!O37="","",入力!O37)</f>
        <v/>
      </c>
    </row>
    <row r="38" spans="1:15" ht="15" customHeight="1">
      <c r="A38" s="247"/>
      <c r="B38" s="247"/>
      <c r="C38" s="258"/>
      <c r="D38" s="259"/>
      <c r="E38" s="259"/>
      <c r="F38" s="259"/>
      <c r="G38" s="247"/>
      <c r="H38" s="247"/>
      <c r="I38" s="247"/>
      <c r="J38" s="247"/>
      <c r="K38" s="247"/>
      <c r="L38" s="247"/>
      <c r="M38" s="247"/>
      <c r="N38" s="247"/>
      <c r="O38" s="247"/>
    </row>
    <row r="39" spans="1:15" ht="15" customHeight="1">
      <c r="A39" s="247">
        <v>8</v>
      </c>
      <c r="B39" s="247">
        <f>IF(入力!B39="","",入力!B39)</f>
        <v>8</v>
      </c>
      <c r="C39" s="256" t="str">
        <f>IF(入力!C40="","",入力!C40&amp;"　"&amp;入力!E40)</f>
        <v>鈴木　啓大</v>
      </c>
      <c r="D39" s="257"/>
      <c r="E39" s="257"/>
      <c r="F39" s="257"/>
      <c r="G39" s="247">
        <f>IF(入力!G39="","",入力!G39)</f>
        <v>5</v>
      </c>
      <c r="H39" s="247" t="str">
        <f>IF(入力!H39="","",入力!H39)</f>
        <v/>
      </c>
      <c r="I39" s="247" t="str">
        <f>IF(入力!I39="","",入力!I39)</f>
        <v>長作小</v>
      </c>
      <c r="J39" s="247" t="str">
        <f>IF(入力!J39="","",入力!J39)</f>
        <v/>
      </c>
      <c r="K39" s="247" t="str">
        <f>IF(入力!K39="","",入力!K39)</f>
        <v/>
      </c>
      <c r="L39" s="247" t="str">
        <f>IF(入力!L39="","",入力!L39)</f>
        <v/>
      </c>
      <c r="M39" s="247">
        <f>IF(入力!M39="","",入力!M39)</f>
        <v>514594875</v>
      </c>
      <c r="N39" s="247" t="str">
        <f>IF(入力!N39="","",入力!N39)</f>
        <v/>
      </c>
      <c r="O39" s="247" t="str">
        <f>IF(入力!O39="","",入力!O39)</f>
        <v/>
      </c>
    </row>
    <row r="40" spans="1:15" ht="15" customHeight="1">
      <c r="A40" s="247"/>
      <c r="B40" s="247"/>
      <c r="C40" s="258"/>
      <c r="D40" s="259"/>
      <c r="E40" s="259"/>
      <c r="F40" s="259"/>
      <c r="G40" s="247"/>
      <c r="H40" s="247"/>
      <c r="I40" s="247"/>
      <c r="J40" s="247"/>
      <c r="K40" s="247"/>
      <c r="L40" s="247"/>
      <c r="M40" s="247"/>
      <c r="N40" s="247"/>
      <c r="O40" s="247"/>
    </row>
    <row r="41" spans="1:15" ht="15" customHeight="1">
      <c r="A41" s="247">
        <v>9</v>
      </c>
      <c r="B41" s="247">
        <f>IF(入力!B41="","",入力!B41)</f>
        <v>9</v>
      </c>
      <c r="C41" s="256" t="str">
        <f>IF(入力!C42="","",入力!C42&amp;"　"&amp;入力!E42)</f>
        <v>藤井　勇太郎</v>
      </c>
      <c r="D41" s="257"/>
      <c r="E41" s="257"/>
      <c r="F41" s="257"/>
      <c r="G41" s="247">
        <f>IF(入力!G41="","",入力!G41)</f>
        <v>5</v>
      </c>
      <c r="H41" s="247" t="str">
        <f>IF(入力!H41="","",入力!H41)</f>
        <v/>
      </c>
      <c r="I41" s="247" t="str">
        <f>IF(入力!I41="","",入力!I41)</f>
        <v>八千代台西小</v>
      </c>
      <c r="J41" s="247" t="str">
        <f>IF(入力!J41="","",入力!J41)</f>
        <v/>
      </c>
      <c r="K41" s="247" t="str">
        <f>IF(入力!K41="","",入力!K41)</f>
        <v/>
      </c>
      <c r="L41" s="247" t="str">
        <f>IF(入力!L41="","",入力!L41)</f>
        <v/>
      </c>
      <c r="M41" s="247">
        <f>IF(入力!M41="","",入力!M41)</f>
        <v>514827348</v>
      </c>
      <c r="N41" s="247" t="str">
        <f>IF(入力!N41="","",入力!N41)</f>
        <v/>
      </c>
      <c r="O41" s="247" t="str">
        <f>IF(入力!O41="","",入力!O41)</f>
        <v/>
      </c>
    </row>
    <row r="42" spans="1:15" ht="15" customHeight="1">
      <c r="A42" s="247"/>
      <c r="B42" s="247"/>
      <c r="C42" s="258"/>
      <c r="D42" s="259"/>
      <c r="E42" s="259"/>
      <c r="F42" s="259"/>
      <c r="G42" s="247"/>
      <c r="H42" s="247"/>
      <c r="I42" s="247"/>
      <c r="J42" s="247"/>
      <c r="K42" s="247"/>
      <c r="L42" s="247"/>
      <c r="M42" s="247"/>
      <c r="N42" s="247"/>
      <c r="O42" s="247"/>
    </row>
    <row r="43" spans="1:15" ht="15" customHeight="1">
      <c r="A43" s="247">
        <v>10</v>
      </c>
      <c r="B43" s="247">
        <f>IF(入力!B43="","",入力!B43)</f>
        <v>10</v>
      </c>
      <c r="C43" s="256" t="str">
        <f>IF(入力!C44="","",入力!C44&amp;"　"&amp;入力!E44)</f>
        <v>石川　隼</v>
      </c>
      <c r="D43" s="257"/>
      <c r="E43" s="257"/>
      <c r="F43" s="257"/>
      <c r="G43" s="247">
        <f>IF(入力!G43="","",入力!G43)</f>
        <v>5</v>
      </c>
      <c r="H43" s="247" t="str">
        <f>IF(入力!H43="","",入力!H43)</f>
        <v/>
      </c>
      <c r="I43" s="247" t="str">
        <f>IF(入力!I43="","",入力!I43)</f>
        <v>南高津小</v>
      </c>
      <c r="J43" s="247" t="str">
        <f>IF(入力!J43="","",入力!J43)</f>
        <v/>
      </c>
      <c r="K43" s="247" t="str">
        <f>IF(入力!K43="","",入力!K43)</f>
        <v/>
      </c>
      <c r="L43" s="247" t="str">
        <f>IF(入力!L43="","",入力!L43)</f>
        <v/>
      </c>
      <c r="M43" s="247">
        <f>IF(入力!M43="","",入力!M43)</f>
        <v>515555294</v>
      </c>
      <c r="N43" s="247" t="str">
        <f>IF(入力!N43="","",入力!N43)</f>
        <v/>
      </c>
      <c r="O43" s="247" t="str">
        <f>IF(入力!O43="","",入力!O43)</f>
        <v/>
      </c>
    </row>
    <row r="44" spans="1:15" ht="15" customHeight="1">
      <c r="A44" s="247"/>
      <c r="B44" s="247"/>
      <c r="C44" s="258"/>
      <c r="D44" s="259"/>
      <c r="E44" s="259"/>
      <c r="F44" s="259"/>
      <c r="G44" s="247"/>
      <c r="H44" s="247"/>
      <c r="I44" s="247"/>
      <c r="J44" s="247"/>
      <c r="K44" s="247"/>
      <c r="L44" s="247"/>
      <c r="M44" s="247"/>
      <c r="N44" s="247"/>
      <c r="O44" s="247"/>
    </row>
    <row r="45" spans="1:15" ht="15" customHeight="1">
      <c r="A45" s="247">
        <v>11</v>
      </c>
      <c r="B45" s="247">
        <f>IF(入力!B45="","",入力!B45)</f>
        <v>11</v>
      </c>
      <c r="C45" s="256" t="str">
        <f>IF(入力!C46="","",入力!C46&amp;"　"&amp;入力!E46)</f>
        <v>田中　大聖</v>
      </c>
      <c r="D45" s="257"/>
      <c r="E45" s="257"/>
      <c r="F45" s="257"/>
      <c r="G45" s="247">
        <f>IF(入力!G45="","",入力!G45)</f>
        <v>3</v>
      </c>
      <c r="H45" s="247" t="str">
        <f>IF(入力!H45="","",入力!H45)</f>
        <v/>
      </c>
      <c r="I45" s="247" t="str">
        <f>IF(入力!I45="","",入力!I45)</f>
        <v>八千代台西小</v>
      </c>
      <c r="J45" s="247" t="str">
        <f>IF(入力!J45="","",入力!J45)</f>
        <v/>
      </c>
      <c r="K45" s="247" t="str">
        <f>IF(入力!K45="","",入力!K45)</f>
        <v/>
      </c>
      <c r="L45" s="247" t="str">
        <f>IF(入力!L45="","",入力!L45)</f>
        <v/>
      </c>
      <c r="M45" s="247">
        <f>IF(入力!M45="","",入力!M45)</f>
        <v>513657187</v>
      </c>
      <c r="N45" s="247" t="str">
        <f>IF(入力!N45="","",入力!N45)</f>
        <v/>
      </c>
      <c r="O45" s="247" t="str">
        <f>IF(入力!O45="","",入力!O45)</f>
        <v/>
      </c>
    </row>
    <row r="46" spans="1:15" ht="15" customHeight="1">
      <c r="A46" s="247"/>
      <c r="B46" s="247"/>
      <c r="C46" s="258"/>
      <c r="D46" s="259"/>
      <c r="E46" s="259"/>
      <c r="F46" s="259"/>
      <c r="G46" s="247"/>
      <c r="H46" s="247"/>
      <c r="I46" s="247"/>
      <c r="J46" s="247"/>
      <c r="K46" s="247"/>
      <c r="L46" s="247"/>
      <c r="M46" s="247"/>
      <c r="N46" s="247"/>
      <c r="O46" s="247"/>
    </row>
    <row r="47" spans="1:15" ht="15" customHeight="1">
      <c r="A47" s="247">
        <v>12</v>
      </c>
      <c r="B47" s="247">
        <f>IF(入力!B47="","",入力!B47)</f>
        <v>12</v>
      </c>
      <c r="C47" s="256" t="str">
        <f>IF(入力!C48="","",入力!C48&amp;"　"&amp;入力!E48)</f>
        <v>藤井　奏馬</v>
      </c>
      <c r="D47" s="257"/>
      <c r="E47" s="257"/>
      <c r="F47" s="257"/>
      <c r="G47" s="247">
        <f>IF(入力!G47="","",入力!G47)</f>
        <v>3</v>
      </c>
      <c r="H47" s="247" t="str">
        <f>IF(入力!H47="","",入力!H47)</f>
        <v/>
      </c>
      <c r="I47" s="247" t="str">
        <f>IF(入力!I47="","",入力!I47)</f>
        <v>八千代台西小</v>
      </c>
      <c r="J47" s="247" t="str">
        <f>IF(入力!J47="","",入力!J47)</f>
        <v/>
      </c>
      <c r="K47" s="247" t="str">
        <f>IF(入力!K47="","",入力!K47)</f>
        <v/>
      </c>
      <c r="L47" s="247" t="str">
        <f>IF(入力!L47="","",入力!L47)</f>
        <v/>
      </c>
      <c r="M47" s="247">
        <f>IF(入力!M47="","",入力!M47)</f>
        <v>515553581</v>
      </c>
      <c r="N47" s="247" t="str">
        <f>IF(入力!N47="","",入力!N47)</f>
        <v/>
      </c>
      <c r="O47" s="247" t="str">
        <f>IF(入力!O47="","",入力!O47)</f>
        <v/>
      </c>
    </row>
    <row r="48" spans="1:15" ht="15" customHeight="1">
      <c r="A48" s="247"/>
      <c r="B48" s="247"/>
      <c r="C48" s="258"/>
      <c r="D48" s="259"/>
      <c r="E48" s="259"/>
      <c r="F48" s="259"/>
      <c r="G48" s="247"/>
      <c r="H48" s="247"/>
      <c r="I48" s="247"/>
      <c r="J48" s="247"/>
      <c r="K48" s="247"/>
      <c r="L48" s="247"/>
      <c r="M48" s="247"/>
      <c r="N48" s="247"/>
      <c r="O48" s="247"/>
    </row>
    <row r="49" spans="1:15" ht="15" customHeight="1">
      <c r="A49" s="247">
        <v>13</v>
      </c>
      <c r="B49" s="247" t="str">
        <f>IF(入力!B49="","",入力!B49)</f>
        <v/>
      </c>
      <c r="C49" s="256" t="str">
        <f>IF(入力!C50="","",入力!C50&amp;"　"&amp;入力!E50)</f>
        <v/>
      </c>
      <c r="D49" s="257"/>
      <c r="E49" s="257"/>
      <c r="F49" s="257"/>
      <c r="G49" s="247" t="str">
        <f>IF(入力!G49="","",入力!G49)</f>
        <v/>
      </c>
      <c r="H49" s="247" t="str">
        <f>IF(入力!H49="","",入力!H49)</f>
        <v/>
      </c>
      <c r="I49" s="247" t="str">
        <f>IF(入力!I49="","",入力!I49)</f>
        <v/>
      </c>
      <c r="J49" s="247" t="str">
        <f>IF(入力!J49="","",入力!J49)</f>
        <v/>
      </c>
      <c r="K49" s="247" t="str">
        <f>IF(入力!K49="","",入力!K49)</f>
        <v/>
      </c>
      <c r="L49" s="247" t="str">
        <f>IF(入力!L49="","",入力!L49)</f>
        <v/>
      </c>
      <c r="M49" s="247" t="str">
        <f>IF(入力!M49="","",入力!M49)</f>
        <v/>
      </c>
      <c r="N49" s="247" t="str">
        <f>IF(入力!N49="","",入力!N49)</f>
        <v/>
      </c>
      <c r="O49" s="247" t="str">
        <f>IF(入力!O49="","",入力!O49)</f>
        <v/>
      </c>
    </row>
    <row r="50" spans="1:15" ht="15" customHeight="1">
      <c r="A50" s="247"/>
      <c r="B50" s="247"/>
      <c r="C50" s="258"/>
      <c r="D50" s="259"/>
      <c r="E50" s="259"/>
      <c r="F50" s="259"/>
      <c r="G50" s="247"/>
      <c r="H50" s="247"/>
      <c r="I50" s="247"/>
      <c r="J50" s="247"/>
      <c r="K50" s="247"/>
      <c r="L50" s="247"/>
      <c r="M50" s="247"/>
      <c r="N50" s="247"/>
      <c r="O50" s="247"/>
    </row>
    <row r="51" spans="1:15" ht="15" customHeight="1">
      <c r="A51" s="247">
        <v>14</v>
      </c>
      <c r="B51" s="247" t="str">
        <f>IF(入力!B51="","",入力!B51)</f>
        <v/>
      </c>
      <c r="C51" s="256" t="str">
        <f>IF(入力!C52="","",入力!C52&amp;"　"&amp;入力!E52)</f>
        <v/>
      </c>
      <c r="D51" s="257"/>
      <c r="E51" s="257"/>
      <c r="F51" s="257"/>
      <c r="G51" s="247" t="str">
        <f>IF(入力!G51="","",入力!G51)</f>
        <v/>
      </c>
      <c r="H51" s="247" t="str">
        <f>IF(入力!H51="","",入力!H51)</f>
        <v/>
      </c>
      <c r="I51" s="247" t="str">
        <f>IF(入力!I51="","",入力!I51)</f>
        <v/>
      </c>
      <c r="J51" s="247" t="str">
        <f>IF(入力!J51="","",入力!J51)</f>
        <v/>
      </c>
      <c r="K51" s="247" t="str">
        <f>IF(入力!K51="","",入力!K51)</f>
        <v/>
      </c>
      <c r="L51" s="247" t="str">
        <f>IF(入力!L51="","",入力!L51)</f>
        <v/>
      </c>
      <c r="M51" s="247" t="str">
        <f>IF(入力!M51="","",入力!M51)</f>
        <v/>
      </c>
      <c r="N51" s="247" t="str">
        <f>IF(入力!N51="","",入力!N51)</f>
        <v/>
      </c>
      <c r="O51" s="247" t="str">
        <f>IF(入力!O51="","",入力!O51)</f>
        <v/>
      </c>
    </row>
    <row r="52" spans="1:15" ht="15.75" customHeight="1">
      <c r="A52" s="247"/>
      <c r="B52" s="247"/>
      <c r="C52" s="258"/>
      <c r="D52" s="259"/>
      <c r="E52" s="259"/>
      <c r="F52" s="259"/>
      <c r="G52" s="247"/>
      <c r="H52" s="247"/>
      <c r="I52" s="247"/>
      <c r="J52" s="247"/>
      <c r="K52" s="247"/>
      <c r="L52" s="247"/>
      <c r="M52" s="247"/>
      <c r="N52" s="247"/>
      <c r="O52" s="247"/>
    </row>
    <row r="53" spans="1:15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</row>
    <row r="54" spans="1:15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</row>
  </sheetData>
  <sheetProtection sheet="1"/>
  <mergeCells count="129">
    <mergeCell ref="M49:O50"/>
    <mergeCell ref="C47:F48"/>
    <mergeCell ref="G47:H48"/>
    <mergeCell ref="I47:L48"/>
    <mergeCell ref="M47:O4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C43:F44"/>
    <mergeCell ref="G43:H44"/>
    <mergeCell ref="I43:L44"/>
    <mergeCell ref="M43:O44"/>
    <mergeCell ref="C41:F42"/>
    <mergeCell ref="C37:F38"/>
    <mergeCell ref="G39:H40"/>
    <mergeCell ref="I39:L40"/>
    <mergeCell ref="M39:O40"/>
    <mergeCell ref="G45:H46"/>
    <mergeCell ref="I45:L46"/>
    <mergeCell ref="M45:O46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7:H38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C27:F28"/>
    <mergeCell ref="G27:H28"/>
    <mergeCell ref="I23:L24"/>
    <mergeCell ref="M23:O24"/>
    <mergeCell ref="C25:F26"/>
    <mergeCell ref="G25:H26"/>
    <mergeCell ref="A21:B22"/>
    <mergeCell ref="C21:O22"/>
    <mergeCell ref="I25:L26"/>
    <mergeCell ref="M25:O26"/>
    <mergeCell ref="C23:F24"/>
    <mergeCell ref="G23:H24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J9:L10"/>
    <mergeCell ref="M9:O10"/>
    <mergeCell ref="G7:I8"/>
    <mergeCell ref="M11:O12"/>
    <mergeCell ref="A17:B18"/>
    <mergeCell ref="C17:O18"/>
    <mergeCell ref="G15:O16"/>
    <mergeCell ref="C15:E16"/>
    <mergeCell ref="B51:B52"/>
    <mergeCell ref="F15:F16"/>
    <mergeCell ref="A2:B3"/>
    <mergeCell ref="C2:I3"/>
    <mergeCell ref="J2:O3"/>
    <mergeCell ref="J7:L8"/>
    <mergeCell ref="M7:O8"/>
    <mergeCell ref="A6:B8"/>
    <mergeCell ref="C6:F8"/>
    <mergeCell ref="A4:B5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4:I5"/>
    <mergeCell ref="A9:B10"/>
    <mergeCell ref="C9:F10"/>
    <mergeCell ref="G9:I10"/>
  </mergeCells>
  <phoneticPr fontId="37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12" t="s">
        <v>199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</row>
    <row r="2" spans="1:15" ht="14.45" customHeight="1">
      <c r="A2" s="247" t="s">
        <v>141</v>
      </c>
      <c r="B2" s="247"/>
      <c r="C2" s="250" t="str">
        <f>IF(入力!C3="","",入力!C3)</f>
        <v>八千代台VBC</v>
      </c>
      <c r="D2" s="250"/>
      <c r="E2" s="250"/>
      <c r="F2" s="250"/>
      <c r="G2" s="250"/>
      <c r="H2" s="250"/>
      <c r="I2" s="250"/>
      <c r="J2" s="247" t="str">
        <f>IF(入力!J3="","",入力!J3)</f>
        <v>男子</v>
      </c>
      <c r="K2" s="247"/>
      <c r="L2" s="247"/>
      <c r="M2" s="247"/>
      <c r="N2" s="247"/>
      <c r="O2" s="247"/>
    </row>
    <row r="3" spans="1:15" ht="14.45" customHeight="1">
      <c r="A3" s="247"/>
      <c r="B3" s="247"/>
      <c r="C3" s="250"/>
      <c r="D3" s="250"/>
      <c r="E3" s="250"/>
      <c r="F3" s="250"/>
      <c r="G3" s="250"/>
      <c r="H3" s="250"/>
      <c r="I3" s="250"/>
      <c r="J3" s="247"/>
      <c r="K3" s="247"/>
      <c r="L3" s="247"/>
      <c r="M3" s="247"/>
      <c r="N3" s="247"/>
      <c r="O3" s="247"/>
    </row>
    <row r="4" spans="1:15" ht="15" customHeight="1">
      <c r="A4" s="247" t="s">
        <v>142</v>
      </c>
      <c r="B4" s="247"/>
      <c r="C4" s="251">
        <f>IF(入力!C4="","",IF(入力!C5="",入力!C4,入力!C4&amp;"　　"&amp;入力!C5))</f>
        <v>435043132</v>
      </c>
      <c r="D4" s="252"/>
      <c r="E4" s="252"/>
      <c r="F4" s="252"/>
      <c r="G4" s="252"/>
      <c r="H4" s="252"/>
      <c r="I4" s="252"/>
      <c r="J4" s="3"/>
      <c r="K4" s="3"/>
      <c r="L4" s="3"/>
      <c r="M4" s="3"/>
      <c r="N4" s="3"/>
      <c r="O4" s="4"/>
    </row>
    <row r="5" spans="1:15" ht="15" customHeight="1">
      <c r="A5" s="247"/>
      <c r="B5" s="247"/>
      <c r="C5" s="253"/>
      <c r="D5" s="254"/>
      <c r="E5" s="254"/>
      <c r="F5" s="254"/>
      <c r="G5" s="254"/>
      <c r="H5" s="254"/>
      <c r="I5" s="254"/>
      <c r="J5" s="244" t="s">
        <v>143</v>
      </c>
      <c r="K5" s="244"/>
      <c r="L5" s="244"/>
      <c r="M5" s="244"/>
      <c r="N5" s="244"/>
      <c r="O5" s="245"/>
    </row>
    <row r="6" spans="1:15" ht="12" customHeight="1">
      <c r="A6" s="247" t="s">
        <v>144</v>
      </c>
      <c r="B6" s="247"/>
      <c r="C6" s="256" t="str">
        <f>IF(入力!C8="","",入力!C8&amp;"　"&amp;入力!E8)</f>
        <v>遠藤　将憲</v>
      </c>
      <c r="D6" s="257"/>
      <c r="E6" s="257"/>
      <c r="F6" s="257"/>
      <c r="G6" s="246" t="s">
        <v>28</v>
      </c>
      <c r="H6" s="246"/>
      <c r="I6" s="246"/>
      <c r="J6" s="246" t="s">
        <v>145</v>
      </c>
      <c r="K6" s="246"/>
      <c r="L6" s="246"/>
      <c r="M6" s="246" t="s">
        <v>146</v>
      </c>
      <c r="N6" s="246"/>
      <c r="O6" s="246"/>
    </row>
    <row r="7" spans="1:15" ht="13.5" customHeight="1">
      <c r="A7" s="247"/>
      <c r="B7" s="247"/>
      <c r="C7" s="260"/>
      <c r="D7" s="261"/>
      <c r="E7" s="261"/>
      <c r="F7" s="261"/>
      <c r="G7" s="255">
        <f>IF(入力!G7="","",入力!G7)</f>
        <v>513652763</v>
      </c>
      <c r="H7" s="255"/>
      <c r="I7" s="255"/>
      <c r="J7" s="255">
        <f>IF(入力!J7="","",入力!J7)</f>
        <v>27507</v>
      </c>
      <c r="K7" s="255"/>
      <c r="L7" s="255"/>
      <c r="M7" s="255" t="str">
        <f>IF(入力!M7="","",入力!M7)</f>
        <v/>
      </c>
      <c r="N7" s="255"/>
      <c r="O7" s="255"/>
    </row>
    <row r="8" spans="1:15" ht="13.5" customHeight="1">
      <c r="A8" s="247"/>
      <c r="B8" s="247"/>
      <c r="C8" s="258"/>
      <c r="D8" s="259"/>
      <c r="E8" s="259"/>
      <c r="F8" s="259"/>
      <c r="G8" s="255"/>
      <c r="H8" s="255"/>
      <c r="I8" s="255"/>
      <c r="J8" s="255"/>
      <c r="K8" s="255"/>
      <c r="L8" s="255"/>
      <c r="M8" s="255"/>
      <c r="N8" s="255"/>
      <c r="O8" s="255"/>
    </row>
    <row r="9" spans="1:15" ht="14.45" customHeight="1">
      <c r="A9" s="247" t="s">
        <v>147</v>
      </c>
      <c r="B9" s="247"/>
      <c r="C9" s="256" t="str">
        <f>IF(入力!C10="","",入力!C10&amp;"　"&amp;入力!E10)</f>
        <v>真山　大吾</v>
      </c>
      <c r="D9" s="257"/>
      <c r="E9" s="257"/>
      <c r="F9" s="257"/>
      <c r="G9" s="255">
        <f>IF(入力!G9="","",入力!G9)</f>
        <v>514765414</v>
      </c>
      <c r="H9" s="255"/>
      <c r="I9" s="255"/>
      <c r="J9" s="255" t="str">
        <f>IF(入力!J9="","",入力!J9)</f>
        <v/>
      </c>
      <c r="K9" s="255"/>
      <c r="L9" s="255"/>
      <c r="M9" s="255" t="str">
        <f>IF(入力!M9="","",入力!M9)</f>
        <v/>
      </c>
      <c r="N9" s="255"/>
      <c r="O9" s="255"/>
    </row>
    <row r="10" spans="1:15" ht="14.45" customHeight="1">
      <c r="A10" s="247"/>
      <c r="B10" s="247"/>
      <c r="C10" s="258"/>
      <c r="D10" s="259"/>
      <c r="E10" s="259"/>
      <c r="F10" s="259"/>
      <c r="G10" s="255"/>
      <c r="H10" s="255"/>
      <c r="I10" s="255"/>
      <c r="J10" s="255"/>
      <c r="K10" s="255"/>
      <c r="L10" s="255"/>
      <c r="M10" s="255"/>
      <c r="N10" s="255"/>
      <c r="O10" s="255"/>
    </row>
    <row r="11" spans="1:15" ht="14.45" customHeight="1">
      <c r="A11" s="247" t="s">
        <v>148</v>
      </c>
      <c r="B11" s="247"/>
      <c r="C11" s="256" t="str">
        <f>IF(入力!C12="","",入力!C12&amp;"　"&amp;入力!E12)</f>
        <v>豊田　啓子</v>
      </c>
      <c r="D11" s="257"/>
      <c r="E11" s="257"/>
      <c r="F11" s="257"/>
      <c r="G11" s="255">
        <f>IF(入力!G11="","",入力!G11)</f>
        <v>507374679</v>
      </c>
      <c r="H11" s="255"/>
      <c r="I11" s="255"/>
      <c r="J11" s="255">
        <f>IF(入力!J11="","",入力!J11)</f>
        <v>18449</v>
      </c>
      <c r="K11" s="255"/>
      <c r="L11" s="255"/>
      <c r="M11" s="255" t="str">
        <f>IF(入力!M11="","",入力!M11)</f>
        <v/>
      </c>
      <c r="N11" s="255"/>
      <c r="O11" s="255"/>
    </row>
    <row r="12" spans="1:15" ht="14.45" customHeight="1">
      <c r="A12" s="247"/>
      <c r="B12" s="247"/>
      <c r="C12" s="258"/>
      <c r="D12" s="259"/>
      <c r="E12" s="259"/>
      <c r="F12" s="259"/>
      <c r="G12" s="255"/>
      <c r="H12" s="255"/>
      <c r="I12" s="255"/>
      <c r="J12" s="255"/>
      <c r="K12" s="255"/>
      <c r="L12" s="255"/>
      <c r="M12" s="255"/>
      <c r="N12" s="255"/>
      <c r="O12" s="255"/>
    </row>
    <row r="13" spans="1:15" ht="15" customHeight="1">
      <c r="A13" s="247" t="s">
        <v>149</v>
      </c>
      <c r="B13" s="247"/>
      <c r="C13" s="256" t="str">
        <f>IF(入力!C14="","",入力!C14&amp;"　"&amp;入力!E14)</f>
        <v>豊田　啓子</v>
      </c>
      <c r="D13" s="257"/>
      <c r="E13" s="257"/>
      <c r="F13" s="257"/>
      <c r="G13" s="200"/>
      <c r="H13" s="200"/>
      <c r="I13" s="200"/>
      <c r="J13" s="200"/>
      <c r="K13" s="200"/>
      <c r="L13" s="200"/>
      <c r="M13" s="200"/>
      <c r="N13" s="200"/>
      <c r="O13" s="200"/>
    </row>
    <row r="14" spans="1:15" ht="15" customHeight="1">
      <c r="A14" s="247"/>
      <c r="B14" s="247"/>
      <c r="C14" s="258"/>
      <c r="D14" s="259"/>
      <c r="E14" s="259"/>
      <c r="F14" s="259"/>
      <c r="G14" s="200"/>
      <c r="H14" s="200"/>
      <c r="I14" s="200"/>
      <c r="J14" s="200"/>
      <c r="K14" s="200"/>
      <c r="L14" s="200"/>
      <c r="M14" s="200"/>
      <c r="N14" s="200"/>
      <c r="O14" s="200"/>
    </row>
    <row r="15" spans="1:15" ht="15" customHeight="1">
      <c r="A15" s="247" t="s">
        <v>150</v>
      </c>
      <c r="B15" s="247"/>
      <c r="C15" s="256" t="str">
        <f>IF(入力!C16="","",入力!C16&amp;"　"&amp;入力!E16)</f>
        <v>会田　智美</v>
      </c>
      <c r="D15" s="257"/>
      <c r="E15" s="257"/>
      <c r="F15" s="248" t="s">
        <v>151</v>
      </c>
      <c r="G15" s="200"/>
      <c r="H15" s="200"/>
      <c r="I15" s="200"/>
      <c r="J15" s="200"/>
      <c r="K15" s="200"/>
      <c r="L15" s="200"/>
      <c r="M15" s="200"/>
      <c r="N15" s="200"/>
      <c r="O15" s="200"/>
    </row>
    <row r="16" spans="1:15" ht="15" customHeight="1">
      <c r="A16" s="247"/>
      <c r="B16" s="247"/>
      <c r="C16" s="258"/>
      <c r="D16" s="259"/>
      <c r="E16" s="259"/>
      <c r="F16" s="249"/>
      <c r="G16" s="200"/>
      <c r="H16" s="200"/>
      <c r="I16" s="200"/>
      <c r="J16" s="200"/>
      <c r="K16" s="200"/>
      <c r="L16" s="200"/>
      <c r="M16" s="200"/>
      <c r="N16" s="200"/>
      <c r="O16" s="200"/>
    </row>
    <row r="17" spans="1:15" ht="14.45" customHeight="1">
      <c r="A17" s="247" t="s">
        <v>152</v>
      </c>
      <c r="B17" s="247"/>
      <c r="C17" s="250" t="str">
        <f>IF(入力!C17="","",入力!C17&amp;"　"&amp;入力!E17)</f>
        <v>千葉県八千代市八千代台北9-12-6　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</row>
    <row r="18" spans="1:15" ht="14.45" customHeight="1">
      <c r="A18" s="247"/>
      <c r="B18" s="247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</row>
    <row r="19" spans="1:15" ht="14.45" customHeight="1">
      <c r="A19" s="247" t="s">
        <v>153</v>
      </c>
      <c r="B19" s="247"/>
      <c r="C19" s="250" t="str">
        <f>IF(入力!C19="","",入力!C19&amp;"　"&amp;入力!E19)</f>
        <v>047-486-6775　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</row>
    <row r="20" spans="1:15" ht="14.45" customHeight="1">
      <c r="A20" s="247"/>
      <c r="B20" s="247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</row>
    <row r="21" spans="1:15" ht="14.45" customHeight="1">
      <c r="A21" s="247" t="s">
        <v>154</v>
      </c>
      <c r="B21" s="247"/>
      <c r="C21" s="250" t="str">
        <f>IF(入力!C21="","",入力!C21&amp;"－"&amp;入力!E21&amp;"－"&amp;入力!G21)</f>
        <v>90－5527－3208</v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</row>
    <row r="22" spans="1:15" ht="14.45" customHeight="1">
      <c r="A22" s="247"/>
      <c r="B22" s="247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</row>
    <row r="23" spans="1:15">
      <c r="A23" s="247"/>
      <c r="B23" s="247" t="s">
        <v>155</v>
      </c>
      <c r="C23" s="247" t="s">
        <v>156</v>
      </c>
      <c r="D23" s="247"/>
      <c r="E23" s="247"/>
      <c r="F23" s="247"/>
      <c r="G23" s="247" t="s">
        <v>157</v>
      </c>
      <c r="H23" s="247"/>
      <c r="I23" s="247" t="s">
        <v>158</v>
      </c>
      <c r="J23" s="247"/>
      <c r="K23" s="247"/>
      <c r="L23" s="247"/>
      <c r="M23" s="247" t="s">
        <v>83</v>
      </c>
      <c r="N23" s="247"/>
      <c r="O23" s="247"/>
    </row>
    <row r="24" spans="1:1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</row>
    <row r="25" spans="1:15" ht="15" customHeight="1">
      <c r="A25" s="247">
        <v>1</v>
      </c>
      <c r="B25" s="247" t="str">
        <f>IF(入力!B25="","",入力!B25)</f>
        <v>①</v>
      </c>
      <c r="C25" s="256" t="str">
        <f>IF(入力!C26="","",入力!C26&amp;"　"&amp;入力!E26)</f>
        <v>田中　夕聖</v>
      </c>
      <c r="D25" s="257"/>
      <c r="E25" s="257"/>
      <c r="F25" s="257"/>
      <c r="G25" s="247">
        <f>IF(入力!G25="","",入力!G25)</f>
        <v>6</v>
      </c>
      <c r="H25" s="247" t="str">
        <f>IF(入力!H25="","",入力!H25)</f>
        <v/>
      </c>
      <c r="I25" s="247" t="str">
        <f>IF(入力!I25="","",入力!I25)</f>
        <v>八千代台西小</v>
      </c>
      <c r="J25" s="247" t="str">
        <f>IF(入力!J25="","",入力!J25)</f>
        <v/>
      </c>
      <c r="K25" s="247" t="str">
        <f>IF(入力!K25="","",入力!K25)</f>
        <v/>
      </c>
      <c r="L25" s="247" t="str">
        <f>IF(入力!L25="","",入力!L25)</f>
        <v/>
      </c>
      <c r="M25" s="247">
        <f>IF(入力!M25="","",入力!M25)</f>
        <v>513657154</v>
      </c>
      <c r="N25" s="247" t="str">
        <f>IF(入力!N25="","",入力!N25)</f>
        <v/>
      </c>
      <c r="O25" s="247" t="str">
        <f>IF(入力!O25="","",入力!O25)</f>
        <v/>
      </c>
    </row>
    <row r="26" spans="1:15" ht="15" customHeight="1">
      <c r="A26" s="247"/>
      <c r="B26" s="247"/>
      <c r="C26" s="258"/>
      <c r="D26" s="259"/>
      <c r="E26" s="259"/>
      <c r="F26" s="259"/>
      <c r="G26" s="247"/>
      <c r="H26" s="247"/>
      <c r="I26" s="247"/>
      <c r="J26" s="247"/>
      <c r="K26" s="247"/>
      <c r="L26" s="247"/>
      <c r="M26" s="247"/>
      <c r="N26" s="247"/>
      <c r="O26" s="247"/>
    </row>
    <row r="27" spans="1:15" ht="15" customHeight="1">
      <c r="A27" s="247">
        <v>2</v>
      </c>
      <c r="B27" s="247">
        <f>IF(入力!B27="","",入力!B27)</f>
        <v>2</v>
      </c>
      <c r="C27" s="256" t="str">
        <f>IF(入力!C28="","",入力!C28&amp;"　"&amp;入力!E28)</f>
        <v>渡辺　伸空</v>
      </c>
      <c r="D27" s="257"/>
      <c r="E27" s="257"/>
      <c r="F27" s="257"/>
      <c r="G27" s="247">
        <f>IF(入力!G27="","",入力!G27)</f>
        <v>5</v>
      </c>
      <c r="H27" s="247" t="str">
        <f>IF(入力!H27="","",入力!H27)</f>
        <v/>
      </c>
      <c r="I27" s="247" t="str">
        <f>IF(入力!I27="","",入力!I27)</f>
        <v>長作小</v>
      </c>
      <c r="J27" s="247" t="str">
        <f>IF(入力!J27="","",入力!J27)</f>
        <v/>
      </c>
      <c r="K27" s="247" t="str">
        <f>IF(入力!K27="","",入力!K27)</f>
        <v/>
      </c>
      <c r="L27" s="247" t="str">
        <f>IF(入力!L27="","",入力!L27)</f>
        <v/>
      </c>
      <c r="M27" s="247">
        <f>IF(入力!M27="","",入力!M27)</f>
        <v>513457615</v>
      </c>
      <c r="N27" s="247" t="str">
        <f>IF(入力!N27="","",入力!N27)</f>
        <v/>
      </c>
      <c r="O27" s="247" t="str">
        <f>IF(入力!O27="","",入力!O27)</f>
        <v/>
      </c>
    </row>
    <row r="28" spans="1:15" ht="15" customHeight="1">
      <c r="A28" s="247"/>
      <c r="B28" s="247"/>
      <c r="C28" s="258"/>
      <c r="D28" s="259"/>
      <c r="E28" s="259"/>
      <c r="F28" s="259"/>
      <c r="G28" s="247"/>
      <c r="H28" s="247"/>
      <c r="I28" s="247"/>
      <c r="J28" s="247"/>
      <c r="K28" s="247"/>
      <c r="L28" s="247"/>
      <c r="M28" s="247"/>
      <c r="N28" s="247"/>
      <c r="O28" s="247"/>
    </row>
    <row r="29" spans="1:15" ht="15" customHeight="1">
      <c r="A29" s="247">
        <v>3</v>
      </c>
      <c r="B29" s="247">
        <f>IF(入力!B29="","",入力!B29)</f>
        <v>3</v>
      </c>
      <c r="C29" s="256" t="str">
        <f>IF(入力!C30="","",入力!C30&amp;"　"&amp;入力!E30)</f>
        <v>中島　潤之奨</v>
      </c>
      <c r="D29" s="257"/>
      <c r="E29" s="257"/>
      <c r="F29" s="257"/>
      <c r="G29" s="247">
        <f>IF(入力!G29="","",入力!G29)</f>
        <v>6</v>
      </c>
      <c r="H29" s="247" t="str">
        <f>IF(入力!H29="","",入力!H29)</f>
        <v/>
      </c>
      <c r="I29" s="247" t="str">
        <f>IF(入力!I29="","",入力!I29)</f>
        <v>大和田小</v>
      </c>
      <c r="J29" s="247" t="str">
        <f>IF(入力!J29="","",入力!J29)</f>
        <v/>
      </c>
      <c r="K29" s="247" t="str">
        <f>IF(入力!K29="","",入力!K29)</f>
        <v/>
      </c>
      <c r="L29" s="247" t="str">
        <f>IF(入力!L29="","",入力!L29)</f>
        <v/>
      </c>
      <c r="M29" s="247">
        <f>IF(入力!M29="","",入力!M29)</f>
        <v>513657167</v>
      </c>
      <c r="N29" s="247" t="str">
        <f>IF(入力!N29="","",入力!N29)</f>
        <v/>
      </c>
      <c r="O29" s="247" t="str">
        <f>IF(入力!O29="","",入力!O29)</f>
        <v/>
      </c>
    </row>
    <row r="30" spans="1:15" ht="15" customHeight="1">
      <c r="A30" s="247"/>
      <c r="B30" s="247"/>
      <c r="C30" s="258"/>
      <c r="D30" s="259"/>
      <c r="E30" s="259"/>
      <c r="F30" s="259"/>
      <c r="G30" s="247"/>
      <c r="H30" s="247"/>
      <c r="I30" s="247"/>
      <c r="J30" s="247"/>
      <c r="K30" s="247"/>
      <c r="L30" s="247"/>
      <c r="M30" s="247"/>
      <c r="N30" s="247"/>
      <c r="O30" s="247"/>
    </row>
    <row r="31" spans="1:15" ht="15" customHeight="1">
      <c r="A31" s="247">
        <v>4</v>
      </c>
      <c r="B31" s="247">
        <f>IF(入力!B31="","",入力!B31)</f>
        <v>4</v>
      </c>
      <c r="C31" s="256" t="str">
        <f>IF(入力!C32="","",入力!C32&amp;"　"&amp;入力!E32)</f>
        <v>高橋　蒼</v>
      </c>
      <c r="D31" s="257"/>
      <c r="E31" s="257"/>
      <c r="F31" s="257"/>
      <c r="G31" s="247">
        <f>IF(入力!G31="","",入力!G31)</f>
        <v>6</v>
      </c>
      <c r="H31" s="247" t="str">
        <f>IF(入力!H31="","",入力!H31)</f>
        <v/>
      </c>
      <c r="I31" s="247" t="str">
        <f>IF(入力!I31="","",入力!I31)</f>
        <v>大和田小</v>
      </c>
      <c r="J31" s="247" t="str">
        <f>IF(入力!J31="","",入力!J31)</f>
        <v/>
      </c>
      <c r="K31" s="247" t="str">
        <f>IF(入力!K31="","",入力!K31)</f>
        <v/>
      </c>
      <c r="L31" s="247" t="str">
        <f>IF(入力!L31="","",入力!L31)</f>
        <v/>
      </c>
      <c r="M31" s="247">
        <f>IF(入力!M31="","",入力!M31)</f>
        <v>514592245</v>
      </c>
      <c r="N31" s="247" t="str">
        <f>IF(入力!N31="","",入力!N31)</f>
        <v/>
      </c>
      <c r="O31" s="247" t="str">
        <f>IF(入力!O31="","",入力!O31)</f>
        <v/>
      </c>
    </row>
    <row r="32" spans="1:15" ht="15" customHeight="1">
      <c r="A32" s="247"/>
      <c r="B32" s="247"/>
      <c r="C32" s="258"/>
      <c r="D32" s="259"/>
      <c r="E32" s="259"/>
      <c r="F32" s="259"/>
      <c r="G32" s="247"/>
      <c r="H32" s="247"/>
      <c r="I32" s="247"/>
      <c r="J32" s="247"/>
      <c r="K32" s="247"/>
      <c r="L32" s="247"/>
      <c r="M32" s="247"/>
      <c r="N32" s="247"/>
      <c r="O32" s="247"/>
    </row>
    <row r="33" spans="1:15" ht="15" customHeight="1">
      <c r="A33" s="247">
        <v>5</v>
      </c>
      <c r="B33" s="247">
        <f>IF(入力!B33="","",入力!B33)</f>
        <v>5</v>
      </c>
      <c r="C33" s="256" t="str">
        <f>IF(入力!C34="","",入力!C34&amp;"　"&amp;入力!E34)</f>
        <v>真山　寛大</v>
      </c>
      <c r="D33" s="257"/>
      <c r="E33" s="257"/>
      <c r="F33" s="257"/>
      <c r="G33" s="247">
        <f>IF(入力!G33="","",入力!G33)</f>
        <v>6</v>
      </c>
      <c r="H33" s="247" t="str">
        <f>IF(入力!H33="","",入力!H33)</f>
        <v/>
      </c>
      <c r="I33" s="247" t="str">
        <f>IF(入力!I33="","",入力!I33)</f>
        <v>大和田小</v>
      </c>
      <c r="J33" s="247" t="str">
        <f>IF(入力!J33="","",入力!J33)</f>
        <v/>
      </c>
      <c r="K33" s="247" t="str">
        <f>IF(入力!K33="","",入力!K33)</f>
        <v/>
      </c>
      <c r="L33" s="247" t="str">
        <f>IF(入力!L33="","",入力!L33)</f>
        <v/>
      </c>
      <c r="M33" s="247">
        <f>IF(入力!M33="","",入力!M33)</f>
        <v>514592829</v>
      </c>
      <c r="N33" s="247" t="str">
        <f>IF(入力!N33="","",入力!N33)</f>
        <v/>
      </c>
      <c r="O33" s="247" t="str">
        <f>IF(入力!O33="","",入力!O33)</f>
        <v/>
      </c>
    </row>
    <row r="34" spans="1:15" ht="15" customHeight="1">
      <c r="A34" s="247"/>
      <c r="B34" s="247"/>
      <c r="C34" s="258"/>
      <c r="D34" s="259"/>
      <c r="E34" s="259"/>
      <c r="F34" s="259"/>
      <c r="G34" s="247"/>
      <c r="H34" s="247"/>
      <c r="I34" s="247"/>
      <c r="J34" s="247"/>
      <c r="K34" s="247"/>
      <c r="L34" s="247"/>
      <c r="M34" s="247"/>
      <c r="N34" s="247"/>
      <c r="O34" s="247"/>
    </row>
    <row r="35" spans="1:15" ht="15" customHeight="1">
      <c r="A35" s="247">
        <v>6</v>
      </c>
      <c r="B35" s="247">
        <f>IF(入力!B35="","",入力!B35)</f>
        <v>6</v>
      </c>
      <c r="C35" s="256" t="str">
        <f>IF(入力!C36="","",入力!C36&amp;"　"&amp;入力!E36)</f>
        <v>今成　月翔</v>
      </c>
      <c r="D35" s="257"/>
      <c r="E35" s="257"/>
      <c r="F35" s="257"/>
      <c r="G35" s="247">
        <f>IF(入力!G35="","",入力!G35)</f>
        <v>6</v>
      </c>
      <c r="H35" s="247" t="str">
        <f>IF(入力!H35="","",入力!H35)</f>
        <v/>
      </c>
      <c r="I35" s="247" t="str">
        <f>IF(入力!I35="","",入力!I35)</f>
        <v>南高津小</v>
      </c>
      <c r="J35" s="247" t="str">
        <f>IF(入力!J35="","",入力!J35)</f>
        <v/>
      </c>
      <c r="K35" s="247" t="str">
        <f>IF(入力!K35="","",入力!K35)</f>
        <v/>
      </c>
      <c r="L35" s="247" t="str">
        <f>IF(入力!L35="","",入力!L35)</f>
        <v/>
      </c>
      <c r="M35" s="247">
        <f>IF(入力!M35="","",入力!M35)</f>
        <v>515553562</v>
      </c>
      <c r="N35" s="247" t="str">
        <f>IF(入力!N35="","",入力!N35)</f>
        <v/>
      </c>
      <c r="O35" s="247" t="str">
        <f>IF(入力!O35="","",入力!O35)</f>
        <v/>
      </c>
    </row>
    <row r="36" spans="1:15" ht="15" customHeight="1">
      <c r="A36" s="247"/>
      <c r="B36" s="247"/>
      <c r="C36" s="258"/>
      <c r="D36" s="259"/>
      <c r="E36" s="259"/>
      <c r="F36" s="259"/>
      <c r="G36" s="247"/>
      <c r="H36" s="247"/>
      <c r="I36" s="247"/>
      <c r="J36" s="247"/>
      <c r="K36" s="247"/>
      <c r="L36" s="247"/>
      <c r="M36" s="247"/>
      <c r="N36" s="247"/>
      <c r="O36" s="247"/>
    </row>
    <row r="37" spans="1:15" ht="15" customHeight="1">
      <c r="A37" s="247">
        <v>7</v>
      </c>
      <c r="B37" s="247">
        <f>IF(入力!B37="","",入力!B37)</f>
        <v>7</v>
      </c>
      <c r="C37" s="256" t="str">
        <f>IF(入力!C38="","",入力!C38&amp;"　"&amp;入力!E38)</f>
        <v>平野　昴</v>
      </c>
      <c r="D37" s="257"/>
      <c r="E37" s="257"/>
      <c r="F37" s="257"/>
      <c r="G37" s="247">
        <f>IF(入力!G37="","",入力!G37)</f>
        <v>5</v>
      </c>
      <c r="H37" s="247" t="str">
        <f>IF(入力!H37="","",入力!H37)</f>
        <v/>
      </c>
      <c r="I37" s="247" t="str">
        <f>IF(入力!I37="","",入力!I37)</f>
        <v>萱田小</v>
      </c>
      <c r="J37" s="247" t="str">
        <f>IF(入力!J37="","",入力!J37)</f>
        <v/>
      </c>
      <c r="K37" s="247" t="str">
        <f>IF(入力!K37="","",入力!K37)</f>
        <v/>
      </c>
      <c r="L37" s="247" t="str">
        <f>IF(入力!L37="","",入力!L37)</f>
        <v/>
      </c>
      <c r="M37" s="247">
        <f>IF(入力!M37="","",入力!M37)</f>
        <v>513657147</v>
      </c>
      <c r="N37" s="247" t="str">
        <f>IF(入力!N37="","",入力!N37)</f>
        <v/>
      </c>
      <c r="O37" s="247" t="str">
        <f>IF(入力!O37="","",入力!O37)</f>
        <v/>
      </c>
    </row>
    <row r="38" spans="1:15" ht="15" customHeight="1">
      <c r="A38" s="247"/>
      <c r="B38" s="247"/>
      <c r="C38" s="258"/>
      <c r="D38" s="259"/>
      <c r="E38" s="259"/>
      <c r="F38" s="259"/>
      <c r="G38" s="247"/>
      <c r="H38" s="247"/>
      <c r="I38" s="247"/>
      <c r="J38" s="247"/>
      <c r="K38" s="247"/>
      <c r="L38" s="247"/>
      <c r="M38" s="247"/>
      <c r="N38" s="247"/>
      <c r="O38" s="247"/>
    </row>
    <row r="39" spans="1:15" ht="15" customHeight="1">
      <c r="A39" s="247">
        <v>8</v>
      </c>
      <c r="B39" s="247">
        <f>IF(入力!B39="","",入力!B39)</f>
        <v>8</v>
      </c>
      <c r="C39" s="256" t="str">
        <f>IF(入力!C40="","",入力!C40&amp;"　"&amp;入力!E40)</f>
        <v>鈴木　啓大</v>
      </c>
      <c r="D39" s="257"/>
      <c r="E39" s="257"/>
      <c r="F39" s="257"/>
      <c r="G39" s="247">
        <f>IF(入力!G39="","",入力!G39)</f>
        <v>5</v>
      </c>
      <c r="H39" s="247" t="str">
        <f>IF(入力!H39="","",入力!H39)</f>
        <v/>
      </c>
      <c r="I39" s="247" t="str">
        <f>IF(入力!I39="","",入力!I39)</f>
        <v>長作小</v>
      </c>
      <c r="J39" s="247" t="str">
        <f>IF(入力!J39="","",入力!J39)</f>
        <v/>
      </c>
      <c r="K39" s="247" t="str">
        <f>IF(入力!K39="","",入力!K39)</f>
        <v/>
      </c>
      <c r="L39" s="247" t="str">
        <f>IF(入力!L39="","",入力!L39)</f>
        <v/>
      </c>
      <c r="M39" s="247">
        <f>IF(入力!M39="","",入力!M39)</f>
        <v>514594875</v>
      </c>
      <c r="N39" s="247" t="str">
        <f>IF(入力!N39="","",入力!N39)</f>
        <v/>
      </c>
      <c r="O39" s="247" t="str">
        <f>IF(入力!O39="","",入力!O39)</f>
        <v/>
      </c>
    </row>
    <row r="40" spans="1:15" ht="15" customHeight="1">
      <c r="A40" s="247"/>
      <c r="B40" s="247"/>
      <c r="C40" s="258"/>
      <c r="D40" s="259"/>
      <c r="E40" s="259"/>
      <c r="F40" s="259"/>
      <c r="G40" s="247"/>
      <c r="H40" s="247"/>
      <c r="I40" s="247"/>
      <c r="J40" s="247"/>
      <c r="K40" s="247"/>
      <c r="L40" s="247"/>
      <c r="M40" s="247"/>
      <c r="N40" s="247"/>
      <c r="O40" s="247"/>
    </row>
    <row r="41" spans="1:15" ht="15" customHeight="1">
      <c r="A41" s="247">
        <v>9</v>
      </c>
      <c r="B41" s="247">
        <f>IF(入力!B41="","",入力!B41)</f>
        <v>9</v>
      </c>
      <c r="C41" s="256" t="str">
        <f>IF(入力!C42="","",入力!C42&amp;"　"&amp;入力!E42)</f>
        <v>藤井　勇太郎</v>
      </c>
      <c r="D41" s="257"/>
      <c r="E41" s="257"/>
      <c r="F41" s="257"/>
      <c r="G41" s="247">
        <f>IF(入力!G41="","",入力!G41)</f>
        <v>5</v>
      </c>
      <c r="H41" s="247" t="str">
        <f>IF(入力!H41="","",入力!H41)</f>
        <v/>
      </c>
      <c r="I41" s="247" t="str">
        <f>IF(入力!I41="","",入力!I41)</f>
        <v>八千代台西小</v>
      </c>
      <c r="J41" s="247" t="str">
        <f>IF(入力!J41="","",入力!J41)</f>
        <v/>
      </c>
      <c r="K41" s="247" t="str">
        <f>IF(入力!K41="","",入力!K41)</f>
        <v/>
      </c>
      <c r="L41" s="247" t="str">
        <f>IF(入力!L41="","",入力!L41)</f>
        <v/>
      </c>
      <c r="M41" s="247">
        <f>IF(入力!M41="","",入力!M41)</f>
        <v>514827348</v>
      </c>
      <c r="N41" s="247" t="str">
        <f>IF(入力!N41="","",入力!N41)</f>
        <v/>
      </c>
      <c r="O41" s="247" t="str">
        <f>IF(入力!O41="","",入力!O41)</f>
        <v/>
      </c>
    </row>
    <row r="42" spans="1:15" ht="15" customHeight="1">
      <c r="A42" s="247"/>
      <c r="B42" s="247"/>
      <c r="C42" s="258"/>
      <c r="D42" s="259"/>
      <c r="E42" s="259"/>
      <c r="F42" s="259"/>
      <c r="G42" s="247"/>
      <c r="H42" s="247"/>
      <c r="I42" s="247"/>
      <c r="J42" s="247"/>
      <c r="K42" s="247"/>
      <c r="L42" s="247"/>
      <c r="M42" s="247"/>
      <c r="N42" s="247"/>
      <c r="O42" s="247"/>
    </row>
    <row r="43" spans="1:15" ht="15" customHeight="1">
      <c r="A43" s="247">
        <v>10</v>
      </c>
      <c r="B43" s="247">
        <f>IF(入力!B43="","",入力!B43)</f>
        <v>10</v>
      </c>
      <c r="C43" s="256" t="str">
        <f>IF(入力!C44="","",入力!C44&amp;"　"&amp;入力!E44)</f>
        <v>石川　隼</v>
      </c>
      <c r="D43" s="257"/>
      <c r="E43" s="257"/>
      <c r="F43" s="257"/>
      <c r="G43" s="247">
        <f>IF(入力!G43="","",入力!G43)</f>
        <v>5</v>
      </c>
      <c r="H43" s="247" t="str">
        <f>IF(入力!H43="","",入力!H43)</f>
        <v/>
      </c>
      <c r="I43" s="247" t="str">
        <f>IF(入力!I43="","",入力!I43)</f>
        <v>南高津小</v>
      </c>
      <c r="J43" s="247" t="str">
        <f>IF(入力!J43="","",入力!J43)</f>
        <v/>
      </c>
      <c r="K43" s="247" t="str">
        <f>IF(入力!K43="","",入力!K43)</f>
        <v/>
      </c>
      <c r="L43" s="247" t="str">
        <f>IF(入力!L43="","",入力!L43)</f>
        <v/>
      </c>
      <c r="M43" s="247">
        <f>IF(入力!M43="","",入力!M43)</f>
        <v>515555294</v>
      </c>
      <c r="N43" s="247" t="str">
        <f>IF(入力!N43="","",入力!N43)</f>
        <v/>
      </c>
      <c r="O43" s="247" t="str">
        <f>IF(入力!O43="","",入力!O43)</f>
        <v/>
      </c>
    </row>
    <row r="44" spans="1:15" ht="15" customHeight="1">
      <c r="A44" s="247"/>
      <c r="B44" s="247"/>
      <c r="C44" s="258"/>
      <c r="D44" s="259"/>
      <c r="E44" s="259"/>
      <c r="F44" s="259"/>
      <c r="G44" s="247"/>
      <c r="H44" s="247"/>
      <c r="I44" s="247"/>
      <c r="J44" s="247"/>
      <c r="K44" s="247"/>
      <c r="L44" s="247"/>
      <c r="M44" s="247"/>
      <c r="N44" s="247"/>
      <c r="O44" s="247"/>
    </row>
    <row r="45" spans="1:15" ht="15" customHeight="1">
      <c r="A45" s="247">
        <v>11</v>
      </c>
      <c r="B45" s="247">
        <f>IF(入力!B45="","",入力!B45)</f>
        <v>11</v>
      </c>
      <c r="C45" s="256" t="str">
        <f>IF(入力!C46="","",入力!C46&amp;"　"&amp;入力!E46)</f>
        <v>田中　大聖</v>
      </c>
      <c r="D45" s="257"/>
      <c r="E45" s="257"/>
      <c r="F45" s="257"/>
      <c r="G45" s="247">
        <f>IF(入力!G45="","",入力!G45)</f>
        <v>3</v>
      </c>
      <c r="H45" s="247" t="str">
        <f>IF(入力!H45="","",入力!H45)</f>
        <v/>
      </c>
      <c r="I45" s="247" t="str">
        <f>IF(入力!I45="","",入力!I45)</f>
        <v>八千代台西小</v>
      </c>
      <c r="J45" s="247" t="str">
        <f>IF(入力!J45="","",入力!J45)</f>
        <v/>
      </c>
      <c r="K45" s="247" t="str">
        <f>IF(入力!K45="","",入力!K45)</f>
        <v/>
      </c>
      <c r="L45" s="247" t="str">
        <f>IF(入力!L45="","",入力!L45)</f>
        <v/>
      </c>
      <c r="M45" s="247">
        <f>IF(入力!M45="","",入力!M45)</f>
        <v>513657187</v>
      </c>
      <c r="N45" s="247" t="str">
        <f>IF(入力!N45="","",入力!N45)</f>
        <v/>
      </c>
      <c r="O45" s="247" t="str">
        <f>IF(入力!O45="","",入力!O45)</f>
        <v/>
      </c>
    </row>
    <row r="46" spans="1:15" ht="15" customHeight="1">
      <c r="A46" s="247"/>
      <c r="B46" s="247"/>
      <c r="C46" s="258"/>
      <c r="D46" s="259"/>
      <c r="E46" s="259"/>
      <c r="F46" s="259"/>
      <c r="G46" s="247"/>
      <c r="H46" s="247"/>
      <c r="I46" s="247"/>
      <c r="J46" s="247"/>
      <c r="K46" s="247"/>
      <c r="L46" s="247"/>
      <c r="M46" s="247"/>
      <c r="N46" s="247"/>
      <c r="O46" s="247"/>
    </row>
    <row r="47" spans="1:15" ht="15" customHeight="1">
      <c r="A47" s="247">
        <v>12</v>
      </c>
      <c r="B47" s="247">
        <f>IF(入力!B47="","",入力!B47)</f>
        <v>12</v>
      </c>
      <c r="C47" s="256" t="str">
        <f>IF(入力!C48="","",入力!C48&amp;"　"&amp;入力!E48)</f>
        <v>藤井　奏馬</v>
      </c>
      <c r="D47" s="257"/>
      <c r="E47" s="257"/>
      <c r="F47" s="257"/>
      <c r="G47" s="247">
        <f>IF(入力!G47="","",入力!G47)</f>
        <v>3</v>
      </c>
      <c r="H47" s="247" t="str">
        <f>IF(入力!H47="","",入力!H47)</f>
        <v/>
      </c>
      <c r="I47" s="247" t="str">
        <f>IF(入力!I47="","",入力!I47)</f>
        <v>八千代台西小</v>
      </c>
      <c r="J47" s="247" t="str">
        <f>IF(入力!J47="","",入力!J47)</f>
        <v/>
      </c>
      <c r="K47" s="247" t="str">
        <f>IF(入力!K47="","",入力!K47)</f>
        <v/>
      </c>
      <c r="L47" s="247" t="str">
        <f>IF(入力!L47="","",入力!L47)</f>
        <v/>
      </c>
      <c r="M47" s="247">
        <f>IF(入力!M47="","",入力!M47)</f>
        <v>515553581</v>
      </c>
      <c r="N47" s="247" t="str">
        <f>IF(入力!N47="","",入力!N47)</f>
        <v/>
      </c>
      <c r="O47" s="247" t="str">
        <f>IF(入力!O47="","",入力!O47)</f>
        <v/>
      </c>
    </row>
    <row r="48" spans="1:15" ht="15" customHeight="1">
      <c r="A48" s="247"/>
      <c r="B48" s="247"/>
      <c r="C48" s="258"/>
      <c r="D48" s="259"/>
      <c r="E48" s="259"/>
      <c r="F48" s="259"/>
      <c r="G48" s="247"/>
      <c r="H48" s="247"/>
      <c r="I48" s="247"/>
      <c r="J48" s="247"/>
      <c r="K48" s="247"/>
      <c r="L48" s="247"/>
      <c r="M48" s="247"/>
      <c r="N48" s="247"/>
      <c r="O48" s="247"/>
    </row>
    <row r="49" spans="1:15" ht="15" customHeight="1">
      <c r="A49" s="247">
        <v>13</v>
      </c>
      <c r="B49" s="247" t="str">
        <f>IF(入力!B49="","",入力!B49)</f>
        <v/>
      </c>
      <c r="C49" s="256" t="str">
        <f>IF(入力!C50="","",入力!C50&amp;"　"&amp;入力!E50)</f>
        <v/>
      </c>
      <c r="D49" s="257"/>
      <c r="E49" s="257"/>
      <c r="F49" s="257"/>
      <c r="G49" s="247" t="str">
        <f>IF(入力!G49="","",入力!G49)</f>
        <v/>
      </c>
      <c r="H49" s="247" t="str">
        <f>IF(入力!H49="","",入力!H49)</f>
        <v/>
      </c>
      <c r="I49" s="247" t="str">
        <f>IF(入力!I49="","",入力!I49)</f>
        <v/>
      </c>
      <c r="J49" s="247" t="str">
        <f>IF(入力!J49="","",入力!J49)</f>
        <v/>
      </c>
      <c r="K49" s="247" t="str">
        <f>IF(入力!K49="","",入力!K49)</f>
        <v/>
      </c>
      <c r="L49" s="247" t="str">
        <f>IF(入力!L49="","",入力!L49)</f>
        <v/>
      </c>
      <c r="M49" s="247" t="str">
        <f>IF(入力!M49="","",入力!M49)</f>
        <v/>
      </c>
      <c r="N49" s="247" t="str">
        <f>IF(入力!N49="","",入力!N49)</f>
        <v/>
      </c>
      <c r="O49" s="247" t="str">
        <f>IF(入力!O49="","",入力!O49)</f>
        <v/>
      </c>
    </row>
    <row r="50" spans="1:15" ht="15" customHeight="1">
      <c r="A50" s="247"/>
      <c r="B50" s="247"/>
      <c r="C50" s="258"/>
      <c r="D50" s="259"/>
      <c r="E50" s="259"/>
      <c r="F50" s="259"/>
      <c r="G50" s="247"/>
      <c r="H50" s="247"/>
      <c r="I50" s="247"/>
      <c r="J50" s="247"/>
      <c r="K50" s="247"/>
      <c r="L50" s="247"/>
      <c r="M50" s="247"/>
      <c r="N50" s="247"/>
      <c r="O50" s="247"/>
    </row>
    <row r="51" spans="1:15" ht="15" customHeight="1">
      <c r="A51" s="247">
        <v>14</v>
      </c>
      <c r="B51" s="247" t="str">
        <f>IF(入力!B51="","",入力!B51)</f>
        <v/>
      </c>
      <c r="C51" s="256" t="str">
        <f>IF(入力!C52="","",入力!C52&amp;"　"&amp;入力!E52)</f>
        <v/>
      </c>
      <c r="D51" s="257"/>
      <c r="E51" s="257"/>
      <c r="F51" s="257"/>
      <c r="G51" s="247" t="str">
        <f>IF(入力!G51="","",入力!G51)</f>
        <v/>
      </c>
      <c r="H51" s="247" t="str">
        <f>IF(入力!H51="","",入力!H51)</f>
        <v/>
      </c>
      <c r="I51" s="247" t="str">
        <f>IF(入力!I51="","",入力!I51)</f>
        <v/>
      </c>
      <c r="J51" s="247" t="str">
        <f>IF(入力!J51="","",入力!J51)</f>
        <v/>
      </c>
      <c r="K51" s="247" t="str">
        <f>IF(入力!K51="","",入力!K51)</f>
        <v/>
      </c>
      <c r="L51" s="247" t="str">
        <f>IF(入力!L51="","",入力!L51)</f>
        <v/>
      </c>
      <c r="M51" s="247" t="str">
        <f>IF(入力!M51="","",入力!M51)</f>
        <v/>
      </c>
      <c r="N51" s="247" t="str">
        <f>IF(入力!N51="","",入力!N51)</f>
        <v/>
      </c>
      <c r="O51" s="247" t="str">
        <f>IF(入力!O51="","",入力!O51)</f>
        <v/>
      </c>
    </row>
    <row r="52" spans="1:15" ht="15.75" customHeight="1">
      <c r="A52" s="247"/>
      <c r="B52" s="247"/>
      <c r="C52" s="258"/>
      <c r="D52" s="259"/>
      <c r="E52" s="259"/>
      <c r="F52" s="259"/>
      <c r="G52" s="247"/>
      <c r="H52" s="247"/>
      <c r="I52" s="247"/>
      <c r="J52" s="247"/>
      <c r="K52" s="247"/>
      <c r="L52" s="247"/>
      <c r="M52" s="247"/>
      <c r="N52" s="247"/>
      <c r="O52" s="247"/>
    </row>
    <row r="53" spans="1:15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</row>
    <row r="54" spans="1:15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</row>
  </sheetData>
  <sheetProtection sheet="1"/>
  <mergeCells count="129">
    <mergeCell ref="C49:F50"/>
    <mergeCell ref="G49:H50"/>
    <mergeCell ref="C47:F48"/>
    <mergeCell ref="G47:H48"/>
    <mergeCell ref="C45:F46"/>
    <mergeCell ref="G45:H46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3:F44"/>
    <mergeCell ref="G43:H44"/>
    <mergeCell ref="I45:L46"/>
    <mergeCell ref="M45:O46"/>
    <mergeCell ref="I41:L42"/>
    <mergeCell ref="M41:O42"/>
    <mergeCell ref="I43:L44"/>
    <mergeCell ref="M43:O44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9:F10"/>
    <mergeCell ref="G9:I10"/>
    <mergeCell ref="A6:B8"/>
    <mergeCell ref="C6:F8"/>
  </mergeCells>
  <phoneticPr fontId="37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49"/>
  </sheetPr>
  <dimension ref="A1:AO352"/>
  <sheetViews>
    <sheetView zoomScaleSheetLayoutView="100" workbookViewId="0">
      <selection activeCell="K14" sqref="K14"/>
    </sheetView>
  </sheetViews>
  <sheetFormatPr defaultRowHeight="13.5" customHeight="1"/>
  <cols>
    <col min="1" max="1" width="11" style="21" customWidth="1"/>
    <col min="2" max="2" width="27" style="21" customWidth="1"/>
    <col min="3" max="16384" width="9" style="21"/>
  </cols>
  <sheetData>
    <row r="1" spans="1:41">
      <c r="A1" s="423" t="s">
        <v>200</v>
      </c>
      <c r="B1" s="423"/>
      <c r="D1" s="22" t="s">
        <v>201</v>
      </c>
      <c r="E1" s="23" t="s">
        <v>202</v>
      </c>
      <c r="F1" s="24" t="s">
        <v>203</v>
      </c>
      <c r="G1" s="22" t="s">
        <v>201</v>
      </c>
      <c r="H1" s="23" t="s">
        <v>204</v>
      </c>
      <c r="I1" s="24" t="s">
        <v>205</v>
      </c>
      <c r="J1" s="22" t="s">
        <v>201</v>
      </c>
      <c r="K1" s="23" t="s">
        <v>204</v>
      </c>
      <c r="L1" s="24" t="s">
        <v>205</v>
      </c>
      <c r="M1" s="22" t="s">
        <v>201</v>
      </c>
      <c r="N1" s="23" t="s">
        <v>204</v>
      </c>
      <c r="O1" s="24" t="s">
        <v>205</v>
      </c>
      <c r="P1" s="22" t="s">
        <v>201</v>
      </c>
      <c r="Q1" s="23" t="s">
        <v>204</v>
      </c>
      <c r="R1" s="24" t="s">
        <v>205</v>
      </c>
      <c r="S1" s="22" t="s">
        <v>201</v>
      </c>
      <c r="T1" s="23" t="s">
        <v>204</v>
      </c>
      <c r="U1" s="24" t="s">
        <v>205</v>
      </c>
      <c r="V1" s="22" t="s">
        <v>201</v>
      </c>
      <c r="W1" s="23" t="s">
        <v>204</v>
      </c>
      <c r="X1" s="24" t="s">
        <v>205</v>
      </c>
      <c r="Y1" s="22" t="s">
        <v>201</v>
      </c>
      <c r="Z1" s="23" t="s">
        <v>204</v>
      </c>
      <c r="AA1" s="24" t="s">
        <v>205</v>
      </c>
      <c r="AB1" s="22" t="s">
        <v>201</v>
      </c>
      <c r="AC1" s="23" t="s">
        <v>204</v>
      </c>
      <c r="AD1" s="24" t="s">
        <v>205</v>
      </c>
      <c r="AE1" s="22" t="s">
        <v>201</v>
      </c>
      <c r="AF1" s="23" t="s">
        <v>204</v>
      </c>
      <c r="AG1" s="24" t="s">
        <v>205</v>
      </c>
      <c r="AH1" s="22" t="s">
        <v>201</v>
      </c>
      <c r="AI1" s="23" t="s">
        <v>204</v>
      </c>
      <c r="AJ1" s="24" t="s">
        <v>205</v>
      </c>
    </row>
    <row r="2" spans="1:41">
      <c r="A2" s="423"/>
      <c r="B2" s="423"/>
      <c r="C2" s="25"/>
      <c r="D2" s="26">
        <v>1</v>
      </c>
      <c r="E2" s="27" t="s">
        <v>206</v>
      </c>
      <c r="F2" s="28">
        <v>42443</v>
      </c>
      <c r="G2" s="26">
        <v>1.01</v>
      </c>
      <c r="H2" s="27" t="s">
        <v>206</v>
      </c>
      <c r="I2" s="28">
        <v>42471</v>
      </c>
      <c r="J2" s="26"/>
      <c r="K2" s="27"/>
      <c r="L2" s="28"/>
      <c r="M2" s="26"/>
      <c r="N2" s="27"/>
      <c r="O2" s="28"/>
      <c r="P2" s="26"/>
      <c r="Q2" s="27"/>
      <c r="R2" s="28"/>
      <c r="S2" s="26"/>
      <c r="T2" s="27"/>
      <c r="U2" s="28"/>
      <c r="V2" s="26"/>
      <c r="W2" s="27"/>
      <c r="X2" s="28"/>
      <c r="Y2" s="26"/>
      <c r="Z2" s="27"/>
      <c r="AA2" s="28"/>
      <c r="AB2" s="26"/>
      <c r="AC2" s="27"/>
      <c r="AD2" s="28"/>
      <c r="AE2" s="26"/>
      <c r="AF2" s="27"/>
      <c r="AG2" s="28"/>
      <c r="AH2" s="26"/>
      <c r="AI2" s="27"/>
      <c r="AJ2" s="28"/>
    </row>
    <row r="3" spans="1:41">
      <c r="C3" s="25"/>
      <c r="D3" s="25"/>
      <c r="G3" s="29"/>
    </row>
    <row r="4" spans="1:41">
      <c r="A4" s="413" t="s">
        <v>207</v>
      </c>
      <c r="B4" s="414"/>
      <c r="C4" s="414"/>
      <c r="D4" s="414"/>
      <c r="E4" s="414"/>
      <c r="F4" s="414"/>
      <c r="G4" s="415"/>
      <c r="H4" s="23" t="s">
        <v>208</v>
      </c>
      <c r="I4" s="23" t="s">
        <v>87</v>
      </c>
      <c r="J4" s="416" t="s">
        <v>209</v>
      </c>
      <c r="K4" s="414"/>
      <c r="L4" s="414"/>
      <c r="M4" s="414"/>
      <c r="N4" s="414"/>
      <c r="O4" s="414"/>
      <c r="P4" s="414"/>
      <c r="Q4" s="415"/>
    </row>
    <row r="5" spans="1:41" ht="72" customHeight="1">
      <c r="A5" s="417"/>
      <c r="B5" s="418"/>
      <c r="C5" s="418"/>
      <c r="D5" s="418"/>
      <c r="E5" s="418"/>
      <c r="F5" s="418"/>
      <c r="G5" s="419"/>
      <c r="H5" s="27" t="str">
        <f>IF(入力!J3="","",入力!J3)</f>
        <v>男子</v>
      </c>
      <c r="I5" s="27">
        <f>入力!Y25</f>
        <v>12</v>
      </c>
      <c r="J5" s="420" t="str">
        <f>IF(入力!A55="","",入力!A55)</f>
        <v>６年生にとっては最初で最後のファミマ杯県大会。キャプテン田中を中心に６年真山・今成・中島・高橋の５人がチームをどこまで引き上げるか！？目の前の一戦に全力を尽くす！元気・やる気・本気で勝利をつかめ！！</v>
      </c>
      <c r="K5" s="421"/>
      <c r="L5" s="421"/>
      <c r="M5" s="421"/>
      <c r="N5" s="421"/>
      <c r="O5" s="421"/>
      <c r="P5" s="421"/>
      <c r="Q5" s="422"/>
    </row>
    <row r="6" spans="1:41">
      <c r="A6" s="22" t="s">
        <v>210</v>
      </c>
      <c r="B6" s="23" t="s">
        <v>9</v>
      </c>
      <c r="C6" s="23" t="s">
        <v>211</v>
      </c>
      <c r="D6" s="23" t="s">
        <v>212</v>
      </c>
      <c r="E6" s="23" t="s">
        <v>208</v>
      </c>
      <c r="F6" s="23" t="s">
        <v>213</v>
      </c>
      <c r="G6" s="23" t="s">
        <v>214</v>
      </c>
      <c r="H6" s="23" t="s">
        <v>164</v>
      </c>
      <c r="I6" s="23" t="s">
        <v>215</v>
      </c>
      <c r="J6" s="23" t="s">
        <v>216</v>
      </c>
      <c r="K6" s="23" t="s">
        <v>217</v>
      </c>
      <c r="L6" s="23" t="s">
        <v>218</v>
      </c>
      <c r="M6" s="23" t="s">
        <v>219</v>
      </c>
      <c r="N6" s="23" t="s">
        <v>220</v>
      </c>
      <c r="O6" s="23" t="s">
        <v>221</v>
      </c>
      <c r="P6" s="23" t="s">
        <v>222</v>
      </c>
      <c r="Q6" s="23" t="s">
        <v>223</v>
      </c>
      <c r="R6" s="23" t="s">
        <v>224</v>
      </c>
      <c r="S6" s="23" t="s">
        <v>225</v>
      </c>
      <c r="T6" s="23" t="s">
        <v>226</v>
      </c>
      <c r="U6" s="23" t="s">
        <v>227</v>
      </c>
      <c r="V6" s="23" t="s">
        <v>227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4"/>
    </row>
    <row r="7" spans="1:41">
      <c r="A7" s="30">
        <f>IF(入力!J5="","",入力!J5)</f>
        <v>12007</v>
      </c>
      <c r="B7" s="31" t="str">
        <f>IF(入力!C3="","",入力!C3)</f>
        <v>八千代台VBC</v>
      </c>
      <c r="C7" s="31" t="str">
        <f>IF(入力!C2="","",入力!C2)</f>
        <v>ヤチヨダイ　バレーボールクラブ</v>
      </c>
      <c r="D7" s="31" t="str">
        <f>IF(入力!AE3="","",入力!AE3)</f>
        <v>北支部</v>
      </c>
      <c r="E7" s="31" t="str">
        <f>IF(入力!J3="","",入力!J3)</f>
        <v>男子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 t="str">
        <f>IF(入力!P5="","",入力!P5)</f>
        <v>京成</v>
      </c>
      <c r="S7" s="31" t="str">
        <f>IF(入力!AE5="","",入力!AE5)</f>
        <v>八千代台</v>
      </c>
      <c r="T7" s="31"/>
      <c r="U7" s="31">
        <f>IF(入力!C4="","",入力!C4)</f>
        <v>435043132</v>
      </c>
      <c r="V7" s="31" t="str">
        <f>IF(入力!C5="","",入力!C5)</f>
        <v/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</row>
    <row r="8" spans="1:4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2"/>
    </row>
    <row r="9" spans="1:41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2"/>
    </row>
    <row r="10" spans="1:41">
      <c r="A10" s="33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34"/>
    </row>
    <row r="15" spans="1:41">
      <c r="A15" s="22" t="s">
        <v>228</v>
      </c>
      <c r="B15" s="23" t="s">
        <v>229</v>
      </c>
      <c r="C15" s="23" t="s">
        <v>230</v>
      </c>
      <c r="D15" s="23" t="s">
        <v>231</v>
      </c>
      <c r="E15" s="23" t="s">
        <v>232</v>
      </c>
      <c r="F15" s="23" t="s">
        <v>233</v>
      </c>
      <c r="G15" s="23" t="s">
        <v>234</v>
      </c>
      <c r="H15" s="23" t="s">
        <v>235</v>
      </c>
      <c r="I15" s="23" t="s">
        <v>236</v>
      </c>
      <c r="J15" s="23" t="s">
        <v>237</v>
      </c>
      <c r="K15" s="23" t="s">
        <v>238</v>
      </c>
      <c r="L15" s="23" t="s">
        <v>33</v>
      </c>
      <c r="M15" s="23" t="s">
        <v>239</v>
      </c>
      <c r="N15" s="23" t="s">
        <v>240</v>
      </c>
      <c r="O15" s="23" t="s">
        <v>241</v>
      </c>
      <c r="P15" s="23" t="s">
        <v>242</v>
      </c>
      <c r="Q15" s="23" t="s">
        <v>243</v>
      </c>
      <c r="R15" s="23" t="s">
        <v>213</v>
      </c>
      <c r="S15" s="23" t="s">
        <v>214</v>
      </c>
      <c r="T15" s="23" t="s">
        <v>75</v>
      </c>
      <c r="U15" s="23" t="s">
        <v>244</v>
      </c>
      <c r="V15" s="23" t="s">
        <v>245</v>
      </c>
      <c r="W15" s="23" t="s">
        <v>246</v>
      </c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4"/>
    </row>
    <row r="16" spans="1:41">
      <c r="A16" s="49">
        <v>1</v>
      </c>
      <c r="B16" s="48" t="s">
        <v>25</v>
      </c>
      <c r="C16" s="31" t="str">
        <f>IF(入力!C8="","",入力!C8)</f>
        <v>遠藤</v>
      </c>
      <c r="D16" s="31" t="str">
        <f>IF(入力!E8="","",入力!E8)</f>
        <v>将憲</v>
      </c>
      <c r="E16" s="31" t="str">
        <f>IF(入力!C7="","",入力!C7)</f>
        <v>エンドウ</v>
      </c>
      <c r="F16" s="31" t="str">
        <f>IF(入力!E7="","",入力!E7)</f>
        <v>マサノリ</v>
      </c>
      <c r="G16" s="31">
        <f>IF(入力!G7="","",入力!G7)</f>
        <v>513652763</v>
      </c>
      <c r="H16" s="31">
        <f>IF(入力!J7="","",入力!J7)</f>
        <v>27507</v>
      </c>
      <c r="I16" s="31" t="str">
        <f>IF(入力!M7="","",入力!M7)</f>
        <v/>
      </c>
      <c r="J16" s="31"/>
      <c r="K16" s="31"/>
      <c r="L16" s="31">
        <f>IF(入力!AT7="","",入力!AT7)</f>
        <v>40</v>
      </c>
      <c r="M16" s="31"/>
      <c r="N16" s="31"/>
      <c r="O16" s="31"/>
      <c r="P16" s="31"/>
      <c r="Q16" s="31"/>
      <c r="R16" s="31" t="str">
        <f>IF(入力!R7="","",入力!R7)</f>
        <v>276</v>
      </c>
      <c r="S16" s="31" t="str">
        <f>IF(入力!W7="","",入力!W7)</f>
        <v>0042</v>
      </c>
      <c r="T16" s="31" t="str">
        <f>IF(入力!P8="","",入力!P8)</f>
        <v>千葉県八千代市ゆりのき台3-4-720</v>
      </c>
      <c r="U16" s="31" t="str">
        <f>IF(入力!AL7="","",入力!AL7)</f>
        <v>047</v>
      </c>
      <c r="V16" s="31" t="str">
        <f>IF(入力!AK8="","",入力!AK8)</f>
        <v>482</v>
      </c>
      <c r="W16" s="31" t="str">
        <f>IF(入力!AP8="","",入力!AP8)</f>
        <v>9189</v>
      </c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</row>
    <row r="17" spans="1:41">
      <c r="A17" s="49">
        <v>2</v>
      </c>
      <c r="B17" s="48" t="s">
        <v>247</v>
      </c>
      <c r="C17" s="31" t="str">
        <f>IF(入力!C10="","",入力!C10)</f>
        <v>真山</v>
      </c>
      <c r="D17" s="31" t="str">
        <f>IF(入力!E10="","",入力!E10)</f>
        <v>大吾</v>
      </c>
      <c r="E17" s="31" t="str">
        <f>IF(入力!C9="","",入力!C9)</f>
        <v>マヤマ</v>
      </c>
      <c r="F17" s="31" t="str">
        <f>IF(入力!E9="","",入力!E9)</f>
        <v>ダイゴ</v>
      </c>
      <c r="G17" s="31">
        <f>IF(入力!G9="","",入力!G9)</f>
        <v>514765414</v>
      </c>
      <c r="H17" s="31" t="str">
        <f>IF(入力!J9="","",入力!J9)</f>
        <v/>
      </c>
      <c r="I17" s="31" t="str">
        <f>IF(入力!M9="","",入力!M9)</f>
        <v/>
      </c>
      <c r="J17" s="31"/>
      <c r="K17" s="31"/>
      <c r="L17" s="31">
        <f>IF(入力!AT9="","",入力!AT9)</f>
        <v>47</v>
      </c>
      <c r="M17" s="31"/>
      <c r="N17" s="31"/>
      <c r="O17" s="31"/>
      <c r="P17" s="31"/>
      <c r="Q17" s="31"/>
      <c r="R17" s="31" t="str">
        <f>IF(入力!R9="","",入力!R9)</f>
        <v>276</v>
      </c>
      <c r="S17" s="31" t="str">
        <f>IF(入力!W9="","",入力!W9)</f>
        <v>0043</v>
      </c>
      <c r="T17" s="31" t="str">
        <f>IF(入力!P10="","",入力!P10)</f>
        <v>千葉県八千代市萱田2217-33</v>
      </c>
      <c r="U17" s="31" t="str">
        <f>IF(入力!AL9="","",入力!AL9)</f>
        <v>047</v>
      </c>
      <c r="V17" s="31" t="str">
        <f>IF(入力!AK10="","",入力!AK10)</f>
        <v>487</v>
      </c>
      <c r="W17" s="31" t="str">
        <f>IF(入力!AP10="","",入力!AP10)</f>
        <v>2141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2"/>
    </row>
    <row r="18" spans="1:41">
      <c r="A18" s="49">
        <v>3</v>
      </c>
      <c r="B18" s="48" t="s">
        <v>248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2"/>
    </row>
    <row r="19" spans="1:41">
      <c r="A19" s="49">
        <v>4</v>
      </c>
      <c r="B19" s="48" t="s">
        <v>249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2"/>
    </row>
    <row r="20" spans="1:41">
      <c r="A20" s="49">
        <v>5</v>
      </c>
      <c r="B20" s="48" t="s">
        <v>57</v>
      </c>
      <c r="C20" s="31" t="str">
        <f>IF(入力!C12="","",入力!C12)</f>
        <v>豊田</v>
      </c>
      <c r="D20" s="31" t="str">
        <f>IF(入力!E12="","",入力!E12)</f>
        <v>啓子</v>
      </c>
      <c r="E20" s="31" t="str">
        <f>IF(入力!C11="","",入力!C11)</f>
        <v>トヨダ</v>
      </c>
      <c r="F20" s="31" t="str">
        <f>IF(入力!E11="","",入力!E11)</f>
        <v>ケイコ</v>
      </c>
      <c r="G20" s="31">
        <f>IF(入力!G11="","",入力!G11)</f>
        <v>507374679</v>
      </c>
      <c r="H20" s="31">
        <f>IF(入力!J11="","",入力!J11)</f>
        <v>18449</v>
      </c>
      <c r="I20" s="31" t="str">
        <f>IF(入力!M11="","",入力!M11)</f>
        <v/>
      </c>
      <c r="J20" s="31"/>
      <c r="K20" s="31"/>
      <c r="L20" s="31">
        <f>IF(入力!AT11="","",入力!AT11)</f>
        <v>54</v>
      </c>
      <c r="M20" s="31"/>
      <c r="N20" s="31"/>
      <c r="O20" s="31"/>
      <c r="P20" s="31"/>
      <c r="Q20" s="31"/>
      <c r="R20" s="31" t="str">
        <f>IF(入力!R11="","",入力!R11)</f>
        <v>276</v>
      </c>
      <c r="S20" s="31" t="str">
        <f>IF(入力!W11="","",入力!W11)</f>
        <v>0031</v>
      </c>
      <c r="T20" s="31" t="str">
        <f>IF(入力!P12="","",入力!P12)</f>
        <v>千葉県八千代市八千代台北12-15-5</v>
      </c>
      <c r="U20" s="31" t="str">
        <f>IF(入力!AL11="","",入力!AL11)</f>
        <v>047</v>
      </c>
      <c r="V20" s="31" t="str">
        <f>IF(入力!AK12="","",入力!AK12)</f>
        <v>485</v>
      </c>
      <c r="W20" s="31" t="str">
        <f>IF(入力!AP12="","",入力!AP12)</f>
        <v>9998</v>
      </c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2"/>
    </row>
    <row r="21" spans="1:41">
      <c r="A21" s="49">
        <v>6</v>
      </c>
      <c r="B21" s="48" t="s">
        <v>250</v>
      </c>
      <c r="C21" s="31"/>
      <c r="D21" s="31"/>
      <c r="E21" s="31"/>
      <c r="F21" s="31"/>
      <c r="G21" s="31" t="str">
        <f>IF(入力!G13="","",入力!G13)</f>
        <v/>
      </c>
      <c r="H21" s="31" t="str">
        <f>IF(入力!J13="","",入力!J13)</f>
        <v/>
      </c>
      <c r="I21" s="31" t="str">
        <f>IF(入力!M13="","",入力!M13)</f>
        <v/>
      </c>
      <c r="J21" s="31"/>
      <c r="K21" s="31"/>
      <c r="L21" s="31" t="str">
        <f>IF(入力!AT13="","",入力!AT13)</f>
        <v/>
      </c>
      <c r="M21" s="31"/>
      <c r="N21" s="31"/>
      <c r="O21" s="31"/>
      <c r="P21" s="31"/>
      <c r="Q21" s="31"/>
      <c r="R21" s="31" t="str">
        <f>IF(入力!R13="","",入力!R13)</f>
        <v/>
      </c>
      <c r="S21" s="31" t="str">
        <f>IF(入力!W13="","",入力!W13)</f>
        <v/>
      </c>
      <c r="T21" s="31" t="str">
        <f>IF(入力!P14="","",入力!P14)</f>
        <v/>
      </c>
      <c r="U21" s="31" t="str">
        <f>IF(入力!AL13="","",入力!AL13)</f>
        <v/>
      </c>
      <c r="V21" s="31" t="str">
        <f>IF(入力!AK14="","",入力!AK14)</f>
        <v/>
      </c>
      <c r="W21" s="31" t="str">
        <f>IF(入力!AP14="","",入力!AP14)</f>
        <v/>
      </c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2"/>
    </row>
    <row r="22" spans="1:41">
      <c r="A22" s="49">
        <v>7</v>
      </c>
      <c r="B22" s="48" t="s">
        <v>251</v>
      </c>
      <c r="C22" s="31" t="str">
        <f>IF(入力!C16="","",入力!C16)</f>
        <v>会田</v>
      </c>
      <c r="D22" s="31" t="str">
        <f>IF(入力!E16="","",入力!E16)</f>
        <v>智美</v>
      </c>
      <c r="E22" s="31" t="str">
        <f>IF(入力!C15="","",入力!C15)</f>
        <v>アイダ</v>
      </c>
      <c r="F22" s="31" t="str">
        <f>IF(入力!E15="","",入力!E15)</f>
        <v>サトミ</v>
      </c>
      <c r="G22" s="31"/>
      <c r="H22" s="31"/>
      <c r="I22" s="31"/>
      <c r="J22" s="31"/>
      <c r="K22" s="31"/>
      <c r="L22" s="31">
        <f>IF(入力!AT15="","",入力!AT15)</f>
        <v>51</v>
      </c>
      <c r="M22" s="31"/>
      <c r="N22" s="31">
        <f>IF(入力!C21="","",入力!C21)</f>
        <v>90</v>
      </c>
      <c r="O22" s="31">
        <f>IF(入力!E21="","",入力!E21)</f>
        <v>5527</v>
      </c>
      <c r="P22" s="31">
        <f>IF(入力!G21="","",入力!G21)</f>
        <v>3208</v>
      </c>
      <c r="Q22" s="31"/>
      <c r="R22" s="31" t="str">
        <f>IF(入力!R15="","",入力!R15)</f>
        <v>276</v>
      </c>
      <c r="S22" s="31" t="str">
        <f>IF(入力!W15="","",入力!W15)</f>
        <v>0031</v>
      </c>
      <c r="T22" s="31" t="str">
        <f>IF(入力!P16="","",入力!P16)</f>
        <v>千葉県八千代市八千代台北9-12-6</v>
      </c>
      <c r="U22" s="31" t="str">
        <f>IF(入力!AL15="","",入力!AL15)</f>
        <v>047</v>
      </c>
      <c r="V22" s="31" t="str">
        <f>IF(入力!AK16="","",入力!AK16)</f>
        <v>486</v>
      </c>
      <c r="W22" s="31" t="str">
        <f>IF(入力!AP16="","",入力!AP16)</f>
        <v>6775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2"/>
    </row>
    <row r="23" spans="1:41">
      <c r="A23" s="49">
        <v>8</v>
      </c>
      <c r="B23" s="48" t="s">
        <v>66</v>
      </c>
      <c r="C23" s="31" t="str">
        <f>IF(入力!$C$14="","",入力!$C$14)</f>
        <v>豊田</v>
      </c>
      <c r="D23" s="31" t="str">
        <f>IF(入力!$E$14="","",入力!$E$14)</f>
        <v>啓子</v>
      </c>
      <c r="E23" s="31" t="str">
        <f>IF(入力!$C$13="","",入力!$C$13)</f>
        <v>トヨダ</v>
      </c>
      <c r="F23" s="31" t="str">
        <f>IF(入力!$E$13="","",入力!$E$13)</f>
        <v>ケイコ</v>
      </c>
      <c r="G23" s="31" t="str">
        <f>IF(入力!G15="","",入力!G15)</f>
        <v/>
      </c>
      <c r="H23" s="31" t="str">
        <f>IF(入力!J15="","",入力!J15)</f>
        <v/>
      </c>
      <c r="I23" s="31" t="str">
        <f>IF(入力!M15="","",入力!M15)</f>
        <v/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2"/>
    </row>
    <row r="24" spans="1:41">
      <c r="A24" s="49">
        <v>9</v>
      </c>
      <c r="B24" s="48" t="s">
        <v>108</v>
      </c>
      <c r="C24" s="48" t="str">
        <f>VLOOKUP($B$51,$A$53:$F$352,3)</f>
        <v>田中</v>
      </c>
      <c r="D24" s="48" t="str">
        <f>VLOOKUP($B$51,$A$53:$F$352,4)</f>
        <v>夕聖</v>
      </c>
      <c r="E24" s="48" t="str">
        <f>VLOOKUP($B$51,$A$53:$F$352,5)</f>
        <v>タナカ</v>
      </c>
      <c r="F24" s="48" t="str">
        <f>VLOOKUP($B$51,$A$53:$F$352,6)</f>
        <v>ユウセイ</v>
      </c>
      <c r="G24" s="31" t="str">
        <f>IF(入力!G8="","",入力!G8)</f>
        <v/>
      </c>
      <c r="H24" s="31" t="str">
        <f>IF(入力!J8="","",入力!J8)</f>
        <v/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2"/>
    </row>
    <row r="25" spans="1:4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2"/>
    </row>
    <row r="26" spans="1:4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</row>
    <row r="27" spans="1:4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2"/>
    </row>
    <row r="28" spans="1:41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2"/>
    </row>
    <row r="29" spans="1:4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2"/>
    </row>
    <row r="30" spans="1:4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2"/>
    </row>
    <row r="31" spans="1:4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2"/>
    </row>
    <row r="32" spans="1:4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</row>
    <row r="33" spans="1:4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2"/>
    </row>
    <row r="34" spans="1:4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2"/>
    </row>
    <row r="35" spans="1:4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2"/>
    </row>
    <row r="36" spans="1:4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2"/>
    </row>
    <row r="37" spans="1:4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2"/>
    </row>
    <row r="38" spans="1:4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2"/>
    </row>
    <row r="39" spans="1:4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2"/>
    </row>
    <row r="40" spans="1:41">
      <c r="A40" s="33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34"/>
    </row>
    <row r="41" spans="1:41">
      <c r="A41" s="35"/>
      <c r="B41" s="36"/>
    </row>
    <row r="42" spans="1:41">
      <c r="A42" s="35"/>
      <c r="B42" s="36"/>
    </row>
    <row r="43" spans="1:41">
      <c r="A43" s="35"/>
      <c r="B43" s="36"/>
    </row>
    <row r="44" spans="1:41">
      <c r="A44" s="35"/>
      <c r="B44" s="36"/>
    </row>
    <row r="45" spans="1:41">
      <c r="A45" s="35"/>
      <c r="B45" s="36"/>
    </row>
    <row r="46" spans="1:41">
      <c r="A46" s="35"/>
      <c r="B46" s="36"/>
    </row>
    <row r="47" spans="1:41">
      <c r="A47" s="35"/>
      <c r="B47" s="36"/>
    </row>
    <row r="48" spans="1:41">
      <c r="A48" s="35"/>
      <c r="B48" s="36"/>
    </row>
    <row r="49" spans="1:41">
      <c r="A49" s="35"/>
      <c r="B49" s="36"/>
    </row>
    <row r="50" spans="1:41">
      <c r="A50" s="35"/>
      <c r="B50" s="36"/>
    </row>
    <row r="51" spans="1:41">
      <c r="A51" s="47" t="s">
        <v>252</v>
      </c>
      <c r="B51" s="37">
        <f>IF(入力!Y33="","",入力!Y33)</f>
        <v>1</v>
      </c>
    </row>
    <row r="52" spans="1:41">
      <c r="A52" s="38" t="s">
        <v>253</v>
      </c>
      <c r="B52" s="39" t="s">
        <v>78</v>
      </c>
      <c r="C52" s="23" t="s">
        <v>254</v>
      </c>
      <c r="D52" s="23" t="s">
        <v>255</v>
      </c>
      <c r="E52" s="23" t="s">
        <v>256</v>
      </c>
      <c r="F52" s="23" t="s">
        <v>257</v>
      </c>
      <c r="G52" s="23" t="s">
        <v>234</v>
      </c>
      <c r="H52" s="23" t="s">
        <v>82</v>
      </c>
      <c r="I52" s="23" t="s">
        <v>81</v>
      </c>
      <c r="J52" s="23" t="s">
        <v>258</v>
      </c>
      <c r="K52" s="23" t="s">
        <v>259</v>
      </c>
      <c r="L52" s="23" t="s">
        <v>260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4"/>
    </row>
    <row r="53" spans="1:41">
      <c r="A53" s="30">
        <v>1</v>
      </c>
      <c r="B53" s="31" t="str">
        <f>IF(入力!B25="","",入力!B25)</f>
        <v>①</v>
      </c>
      <c r="C53" s="31" t="str">
        <f>IF(入力!C26="","",入力!C26)</f>
        <v>田中</v>
      </c>
      <c r="D53" s="31" t="str">
        <f>IF(入力!E26="","",入力!E26)</f>
        <v>夕聖</v>
      </c>
      <c r="E53" s="31" t="str">
        <f>IF(入力!C25="","",入力!C25)</f>
        <v>タナカ</v>
      </c>
      <c r="F53" s="31" t="str">
        <f>IF(入力!E25="","",入力!E25)</f>
        <v>ユウセイ</v>
      </c>
      <c r="G53" s="31">
        <f>IF(入力!M25="","",入力!M25)</f>
        <v>513657154</v>
      </c>
      <c r="H53" s="31" t="str">
        <f>IF(入力!I25="","",入力!I25)</f>
        <v>八千代台西小</v>
      </c>
      <c r="I53" s="31">
        <f>IF(入力!G25="","",入力!G25)</f>
        <v>6</v>
      </c>
      <c r="J53" s="31">
        <f>IF(入力!P25="","",入力!P25)</f>
        <v>151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2"/>
    </row>
    <row r="54" spans="1:41">
      <c r="A54" s="30">
        <f t="shared" ref="A54:A117" si="0">A53+1</f>
        <v>2</v>
      </c>
      <c r="B54" s="31">
        <f>IF(入力!B27="","",入力!B27)</f>
        <v>2</v>
      </c>
      <c r="C54" s="31" t="str">
        <f>IF(入力!C28="","",入力!C28)</f>
        <v>渡辺</v>
      </c>
      <c r="D54" s="31" t="str">
        <f>IF(入力!E28="","",入力!E28)</f>
        <v>伸空</v>
      </c>
      <c r="E54" s="31" t="str">
        <f>IF(入力!C27="","",入力!C27)</f>
        <v>ワタナベ</v>
      </c>
      <c r="F54" s="31" t="str">
        <f>IF(入力!E27="","",入力!E27)</f>
        <v>ノア</v>
      </c>
      <c r="G54" s="31">
        <f>IF(入力!M27="","",入力!M27)</f>
        <v>513457615</v>
      </c>
      <c r="H54" s="31" t="str">
        <f>IF(入力!I27="","",入力!I27)</f>
        <v>長作小</v>
      </c>
      <c r="I54" s="31">
        <f>IF(入力!G27="","",入力!G27)</f>
        <v>5</v>
      </c>
      <c r="J54" s="31">
        <f>IF(入力!P27="","",入力!P27)</f>
        <v>145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2"/>
    </row>
    <row r="55" spans="1:41">
      <c r="A55" s="30">
        <f t="shared" si="0"/>
        <v>3</v>
      </c>
      <c r="B55" s="31">
        <f>IF(入力!B29="","",入力!B29)</f>
        <v>3</v>
      </c>
      <c r="C55" s="31" t="str">
        <f>IF(入力!C30="","",入力!C30)</f>
        <v>中島</v>
      </c>
      <c r="D55" s="31" t="str">
        <f>IF(入力!E30="","",入力!E30)</f>
        <v>潤之奨</v>
      </c>
      <c r="E55" s="31" t="str">
        <f>IF(入力!C29="","",入力!C29)</f>
        <v>ナカジマ</v>
      </c>
      <c r="F55" s="31" t="str">
        <f>IF(入力!E29="","",入力!E29)</f>
        <v>ジュンノスケ</v>
      </c>
      <c r="G55" s="31">
        <f>IF(入力!M29="","",入力!M29)</f>
        <v>513657167</v>
      </c>
      <c r="H55" s="31" t="str">
        <f>IF(入力!I29="","",入力!I29)</f>
        <v>大和田小</v>
      </c>
      <c r="I55" s="31">
        <f>IF(入力!G29="","",入力!G29)</f>
        <v>6</v>
      </c>
      <c r="J55" s="31">
        <f>IF(入力!P29="","",入力!P29)</f>
        <v>147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2"/>
    </row>
    <row r="56" spans="1:41">
      <c r="A56" s="30">
        <f t="shared" si="0"/>
        <v>4</v>
      </c>
      <c r="B56" s="31">
        <f>IF(入力!B31="","",入力!B31)</f>
        <v>4</v>
      </c>
      <c r="C56" s="31" t="str">
        <f>IF(入力!C32="","",入力!C32)</f>
        <v>高橋</v>
      </c>
      <c r="D56" s="31" t="str">
        <f>IF(入力!E32="","",入力!E32)</f>
        <v>蒼</v>
      </c>
      <c r="E56" s="31" t="str">
        <f>IF(入力!C31="","",入力!C31)</f>
        <v>タカハシ</v>
      </c>
      <c r="F56" s="31" t="str">
        <f>IF(入力!E31="","",入力!E31)</f>
        <v>ソウ</v>
      </c>
      <c r="G56" s="31">
        <f>IF(入力!M31="","",入力!M31)</f>
        <v>514592245</v>
      </c>
      <c r="H56" s="31" t="str">
        <f>IF(入力!I31="","",入力!I31)</f>
        <v>大和田小</v>
      </c>
      <c r="I56" s="31">
        <f>IF(入力!G31="","",入力!G31)</f>
        <v>6</v>
      </c>
      <c r="J56" s="31">
        <f>IF(入力!P31="","",入力!P31)</f>
        <v>147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2"/>
    </row>
    <row r="57" spans="1:41">
      <c r="A57" s="30">
        <f t="shared" si="0"/>
        <v>5</v>
      </c>
      <c r="B57" s="31">
        <f>IF(入力!B33="","",入力!B33)</f>
        <v>5</v>
      </c>
      <c r="C57" s="31" t="str">
        <f>IF(入力!C34="","",入力!C34)</f>
        <v>真山</v>
      </c>
      <c r="D57" s="31" t="str">
        <f>IF(入力!E34="","",入力!E34)</f>
        <v>寛大</v>
      </c>
      <c r="E57" s="31" t="str">
        <f>IF(入力!C33="","",入力!C33)</f>
        <v>マヤマ</v>
      </c>
      <c r="F57" s="31" t="str">
        <f>IF(入力!E33="","",入力!E33)</f>
        <v>カンタ</v>
      </c>
      <c r="G57" s="31">
        <f>IF(入力!M33="","",入力!M33)</f>
        <v>514592829</v>
      </c>
      <c r="H57" s="31" t="str">
        <f>IF(入力!I33="","",入力!I33)</f>
        <v>大和田小</v>
      </c>
      <c r="I57" s="31">
        <f>IF(入力!G33="","",入力!G33)</f>
        <v>6</v>
      </c>
      <c r="J57" s="31">
        <f>IF(入力!P33="","",入力!P33)</f>
        <v>158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2"/>
    </row>
    <row r="58" spans="1:41">
      <c r="A58" s="30">
        <f t="shared" si="0"/>
        <v>6</v>
      </c>
      <c r="B58" s="31">
        <f>IF(入力!B35="","",入力!B35)</f>
        <v>6</v>
      </c>
      <c r="C58" s="31" t="str">
        <f>IF(入力!C36="","",入力!C36)</f>
        <v>今成</v>
      </c>
      <c r="D58" s="31" t="str">
        <f>IF(入力!E36="","",入力!E36)</f>
        <v>月翔</v>
      </c>
      <c r="E58" s="31" t="str">
        <f>IF(入力!C35="","",入力!C35)</f>
        <v>イマナリ</v>
      </c>
      <c r="F58" s="31" t="str">
        <f>IF(入力!E35="","",入力!E35)</f>
        <v>ルイ</v>
      </c>
      <c r="G58" s="31">
        <f>IF(入力!M35="","",入力!M35)</f>
        <v>515553562</v>
      </c>
      <c r="H58" s="31" t="str">
        <f>IF(入力!I35="","",入力!I35)</f>
        <v>南高津小</v>
      </c>
      <c r="I58" s="31">
        <f>IF(入力!G35="","",入力!G35)</f>
        <v>6</v>
      </c>
      <c r="J58" s="31">
        <f>IF(入力!P35="","",入力!P35)</f>
        <v>140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2"/>
    </row>
    <row r="59" spans="1:41">
      <c r="A59" s="30">
        <f t="shared" si="0"/>
        <v>7</v>
      </c>
      <c r="B59" s="31">
        <f>IF(入力!B37="","",入力!B37)</f>
        <v>7</v>
      </c>
      <c r="C59" s="31" t="str">
        <f>IF(入力!C38="","",入力!C38)</f>
        <v>平野</v>
      </c>
      <c r="D59" s="31" t="str">
        <f>IF(入力!E38="","",入力!E38)</f>
        <v>昴</v>
      </c>
      <c r="E59" s="31" t="str">
        <f>IF(入力!C37="","",入力!C37)</f>
        <v>ヒラノ</v>
      </c>
      <c r="F59" s="31" t="str">
        <f>IF(入力!E37="","",入力!E37)</f>
        <v>スバル</v>
      </c>
      <c r="G59" s="31">
        <f>IF(入力!M37="","",入力!M37)</f>
        <v>513657147</v>
      </c>
      <c r="H59" s="31" t="str">
        <f>IF(入力!I37="","",入力!I37)</f>
        <v>萱田小</v>
      </c>
      <c r="I59" s="31">
        <f>IF(入力!G37="","",入力!G37)</f>
        <v>5</v>
      </c>
      <c r="J59" s="31">
        <f>IF(入力!P37="","",入力!P37)</f>
        <v>138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2"/>
    </row>
    <row r="60" spans="1:41">
      <c r="A60" s="30">
        <f t="shared" si="0"/>
        <v>8</v>
      </c>
      <c r="B60" s="31">
        <f>IF(入力!B39="","",入力!B39)</f>
        <v>8</v>
      </c>
      <c r="C60" s="31" t="str">
        <f>IF(入力!C40="","",入力!C40)</f>
        <v>鈴木</v>
      </c>
      <c r="D60" s="31" t="str">
        <f>IF(入力!E40="","",入力!E40)</f>
        <v>啓大</v>
      </c>
      <c r="E60" s="31" t="str">
        <f>IF(入力!C39="","",入力!C39)</f>
        <v>スズキ</v>
      </c>
      <c r="F60" s="31" t="str">
        <f>IF(入力!E39="","",入力!E39)</f>
        <v>ケイタ</v>
      </c>
      <c r="G60" s="31">
        <f>IF(入力!M39="","",入力!M39)</f>
        <v>514594875</v>
      </c>
      <c r="H60" s="31" t="str">
        <f>IF(入力!I39="","",入力!I39)</f>
        <v>長作小</v>
      </c>
      <c r="I60" s="31">
        <f>IF(入力!G39="","",入力!G39)</f>
        <v>5</v>
      </c>
      <c r="J60" s="31">
        <f>IF(入力!P39="","",入力!P39)</f>
        <v>145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2"/>
    </row>
    <row r="61" spans="1:41">
      <c r="A61" s="30">
        <f t="shared" si="0"/>
        <v>9</v>
      </c>
      <c r="B61" s="31">
        <f>IF(入力!B41="","",入力!B41)</f>
        <v>9</v>
      </c>
      <c r="C61" s="31" t="str">
        <f>IF(入力!C42="","",入力!C42)</f>
        <v>藤井</v>
      </c>
      <c r="D61" s="31" t="str">
        <f>IF(入力!E42="","",入力!E42)</f>
        <v>勇太郎</v>
      </c>
      <c r="E61" s="31" t="str">
        <f>IF(入力!C41="","",入力!C41)</f>
        <v>フジイ</v>
      </c>
      <c r="F61" s="31" t="str">
        <f>IF(入力!E41="","",入力!E41)</f>
        <v>ユウタロウ</v>
      </c>
      <c r="G61" s="31">
        <f>IF(入力!M41="","",入力!M41)</f>
        <v>514827348</v>
      </c>
      <c r="H61" s="31" t="str">
        <f>IF(入力!I41="","",入力!I41)</f>
        <v>八千代台西小</v>
      </c>
      <c r="I61" s="31">
        <f>IF(入力!G41="","",入力!G41)</f>
        <v>5</v>
      </c>
      <c r="J61" s="31">
        <f>IF(入力!P41="","",入力!P41)</f>
        <v>143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2"/>
    </row>
    <row r="62" spans="1:41">
      <c r="A62" s="30">
        <f t="shared" si="0"/>
        <v>10</v>
      </c>
      <c r="B62" s="31">
        <f>IF(入力!B43="","",入力!B43)</f>
        <v>10</v>
      </c>
      <c r="C62" s="31" t="str">
        <f>IF(入力!C44="","",入力!C44)</f>
        <v>石川</v>
      </c>
      <c r="D62" s="31" t="str">
        <f>IF(入力!E44="","",入力!E44)</f>
        <v>隼</v>
      </c>
      <c r="E62" s="31" t="str">
        <f>IF(入力!C43="","",入力!C43)</f>
        <v>イシカワ</v>
      </c>
      <c r="F62" s="31" t="str">
        <f>IF(入力!E43="","",入力!E43)</f>
        <v>ハヤト</v>
      </c>
      <c r="G62" s="31">
        <f>IF(入力!M43="","",入力!M43)</f>
        <v>515555294</v>
      </c>
      <c r="H62" s="31" t="str">
        <f>IF(入力!I43="","",入力!I43)</f>
        <v>南高津小</v>
      </c>
      <c r="I62" s="31">
        <f>IF(入力!G43="","",入力!G43)</f>
        <v>5</v>
      </c>
      <c r="J62" s="31">
        <f>IF(入力!P43="","",入力!P43)</f>
        <v>154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2"/>
    </row>
    <row r="63" spans="1:41">
      <c r="A63" s="30">
        <f t="shared" si="0"/>
        <v>11</v>
      </c>
      <c r="B63" s="31">
        <f>IF(入力!B45="","",入力!B45)</f>
        <v>11</v>
      </c>
      <c r="C63" s="31" t="str">
        <f>IF(入力!C46="","",入力!C46)</f>
        <v>田中</v>
      </c>
      <c r="D63" s="31" t="str">
        <f>IF(入力!E46="","",入力!E46)</f>
        <v>大聖</v>
      </c>
      <c r="E63" s="31" t="str">
        <f>IF(入力!C45="","",入力!C45)</f>
        <v>タナカ</v>
      </c>
      <c r="F63" s="31" t="str">
        <f>IF(入力!E45="","",入力!E45)</f>
        <v>タイセイ</v>
      </c>
      <c r="G63" s="31">
        <f>IF(入力!M45="","",入力!M45)</f>
        <v>513657187</v>
      </c>
      <c r="H63" s="31" t="str">
        <f>IF(入力!I45="","",入力!I45)</f>
        <v>八千代台西小</v>
      </c>
      <c r="I63" s="31">
        <f>IF(入力!G45="","",入力!G45)</f>
        <v>3</v>
      </c>
      <c r="J63" s="31">
        <f>IF(入力!P45="","",入力!P45)</f>
        <v>131</v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2"/>
    </row>
    <row r="64" spans="1:41">
      <c r="A64" s="30">
        <f t="shared" si="0"/>
        <v>12</v>
      </c>
      <c r="B64" s="31">
        <f>IF(入力!B47="","",入力!B47)</f>
        <v>12</v>
      </c>
      <c r="C64" s="31" t="str">
        <f>IF(入力!C48="","",入力!C48)</f>
        <v>藤井</v>
      </c>
      <c r="D64" s="31" t="str">
        <f>IF(入力!E48="","",入力!E48)</f>
        <v>奏馬</v>
      </c>
      <c r="E64" s="31" t="str">
        <f>IF(入力!C47="","",入力!C47)</f>
        <v>フジイ</v>
      </c>
      <c r="F64" s="31" t="str">
        <f>IF(入力!E47="","",入力!E47)</f>
        <v>ソウマ</v>
      </c>
      <c r="G64" s="31">
        <f>IF(入力!M47="","",入力!M47)</f>
        <v>515553581</v>
      </c>
      <c r="H64" s="31" t="str">
        <f>IF(入力!I47="","",入力!I47)</f>
        <v>八千代台西小</v>
      </c>
      <c r="I64" s="31">
        <f>IF(入力!G47="","",入力!G47)</f>
        <v>3</v>
      </c>
      <c r="J64" s="31">
        <f>IF(入力!P47="","",入力!P47)</f>
        <v>134</v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2"/>
    </row>
    <row r="65" spans="1:41">
      <c r="A65" s="30">
        <f t="shared" si="0"/>
        <v>13</v>
      </c>
      <c r="B65" s="31" t="str">
        <f>IF(入力!B49="","",入力!B49)</f>
        <v/>
      </c>
      <c r="C65" s="31" t="str">
        <f>IF(入力!C50="","",入力!C50)</f>
        <v/>
      </c>
      <c r="D65" s="31" t="str">
        <f>IF(入力!E50="","",入力!E50)</f>
        <v/>
      </c>
      <c r="E65" s="31" t="str">
        <f>IF(入力!C49="","",入力!C49)</f>
        <v/>
      </c>
      <c r="F65" s="31" t="str">
        <f>IF(入力!E49="","",入力!E49)</f>
        <v/>
      </c>
      <c r="G65" s="31" t="str">
        <f>IF(入力!M49="","",入力!M49)</f>
        <v/>
      </c>
      <c r="H65" s="31" t="str">
        <f>IF(入力!I49="","",入力!I49)</f>
        <v/>
      </c>
      <c r="I65" s="31" t="str">
        <f>IF(入力!G49="","",入力!G49)</f>
        <v/>
      </c>
      <c r="J65" s="31" t="str">
        <f>IF(入力!P49="","",入力!P49)</f>
        <v/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2"/>
    </row>
    <row r="66" spans="1:41">
      <c r="A66" s="30">
        <f t="shared" si="0"/>
        <v>14</v>
      </c>
      <c r="B66" s="31" t="str">
        <f>IF(入力!B51="","",入力!B51)</f>
        <v/>
      </c>
      <c r="C66" s="31" t="str">
        <f>IF(入力!C52="","",入力!C52)</f>
        <v/>
      </c>
      <c r="D66" s="31" t="str">
        <f>IF(入力!E52="","",入力!E52)</f>
        <v/>
      </c>
      <c r="E66" s="31" t="str">
        <f>IF(入力!C51="","",入力!C51)</f>
        <v/>
      </c>
      <c r="F66" s="31" t="str">
        <f>IF(入力!E51="","",入力!E51)</f>
        <v/>
      </c>
      <c r="G66" s="31" t="str">
        <f>IF(入力!M51="","",入力!M51)</f>
        <v/>
      </c>
      <c r="H66" s="31" t="str">
        <f>IF(入力!I51="","",入力!I51)</f>
        <v/>
      </c>
      <c r="I66" s="31" t="str">
        <f>IF(入力!G51="","",入力!G51)</f>
        <v/>
      </c>
      <c r="J66" s="31" t="str">
        <f>IF(入力!P51="","",入力!P51)</f>
        <v/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2"/>
    </row>
    <row r="67" spans="1:41">
      <c r="A67" s="30">
        <f t="shared" si="0"/>
        <v>15</v>
      </c>
      <c r="B67" s="31" t="str">
        <f>IF(入力!B52="","",入力!B52)</f>
        <v/>
      </c>
      <c r="C67" s="31"/>
      <c r="D67" s="31"/>
      <c r="E67" s="31"/>
      <c r="F67" s="31"/>
      <c r="G67" s="31"/>
      <c r="H67" s="31" t="str">
        <f>IF(入力!I52="","",入力!I52)</f>
        <v/>
      </c>
      <c r="I67" s="31" t="str">
        <f>IF(入力!G50="","",入力!G50)</f>
        <v/>
      </c>
      <c r="J67" s="31" t="str">
        <f>IF(入力!P50="","",入力!P50)</f>
        <v/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2"/>
    </row>
    <row r="68" spans="1:41">
      <c r="A68" s="30">
        <f t="shared" si="0"/>
        <v>16</v>
      </c>
      <c r="B68" s="31" t="str">
        <f>IF(入力!B26="","",入力!B26)</f>
        <v/>
      </c>
      <c r="C68" s="31"/>
      <c r="D68" s="31"/>
      <c r="E68" s="31"/>
      <c r="F68" s="31"/>
      <c r="G68" s="31"/>
      <c r="H68" s="31" t="str">
        <f>IF(入力!I26="","",入力!I26)</f>
        <v/>
      </c>
      <c r="I68" s="31" t="str">
        <f>IF(入力!G52="","",入力!G52)</f>
        <v/>
      </c>
      <c r="J68" s="31" t="str">
        <f>IF(入力!P52="","",入力!P52)</f>
        <v/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2"/>
    </row>
    <row r="69" spans="1:41">
      <c r="A69" s="30">
        <f t="shared" si="0"/>
        <v>17</v>
      </c>
      <c r="B69" s="31" t="str">
        <f>IF(入力!B28="","",入力!B28)</f>
        <v/>
      </c>
      <c r="C69" s="31"/>
      <c r="D69" s="31"/>
      <c r="E69" s="31"/>
      <c r="F69" s="31"/>
      <c r="G69" s="31"/>
      <c r="H69" s="31" t="str">
        <f>IF(入力!I28="","",入力!I28)</f>
        <v/>
      </c>
      <c r="I69" s="31" t="str">
        <f>IF(入力!G26="","",入力!G26)</f>
        <v/>
      </c>
      <c r="J69" s="31" t="str">
        <f>IF(入力!P26="","",入力!P26)</f>
        <v/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2"/>
    </row>
    <row r="70" spans="1:41">
      <c r="A70" s="30">
        <f t="shared" si="0"/>
        <v>18</v>
      </c>
      <c r="B70" s="31" t="str">
        <f>IF(入力!B30="","",入力!B30)</f>
        <v/>
      </c>
      <c r="C70" s="31"/>
      <c r="D70" s="31"/>
      <c r="E70" s="31"/>
      <c r="F70" s="31"/>
      <c r="G70" s="31"/>
      <c r="H70" s="31" t="str">
        <f>IF(入力!I30="","",入力!I30)</f>
        <v/>
      </c>
      <c r="I70" s="31" t="str">
        <f>IF(入力!G28="","",入力!G28)</f>
        <v/>
      </c>
      <c r="J70" s="31" t="str">
        <f>IF(入力!P28="","",入力!P28)</f>
        <v/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2"/>
    </row>
    <row r="71" spans="1:41">
      <c r="A71" s="30">
        <f t="shared" si="0"/>
        <v>19</v>
      </c>
      <c r="B71" s="31" t="str">
        <f>IF(入力!B32="","",入力!B32)</f>
        <v/>
      </c>
      <c r="C71" s="31"/>
      <c r="D71" s="31"/>
      <c r="E71" s="31"/>
      <c r="F71" s="31"/>
      <c r="G71" s="31"/>
      <c r="H71" s="31" t="str">
        <f>IF(入力!I32="","",入力!I32)</f>
        <v/>
      </c>
      <c r="I71" s="31" t="str">
        <f>IF(入力!G30="","",入力!G30)</f>
        <v/>
      </c>
      <c r="J71" s="31" t="str">
        <f>IF(入力!P30="","",入力!P30)</f>
        <v/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2"/>
    </row>
    <row r="72" spans="1:41">
      <c r="A72" s="30">
        <f t="shared" si="0"/>
        <v>20</v>
      </c>
      <c r="B72" s="31" t="str">
        <f>IF(入力!B34="","",入力!B34)</f>
        <v/>
      </c>
      <c r="C72" s="31"/>
      <c r="D72" s="31"/>
      <c r="E72" s="31"/>
      <c r="F72" s="31"/>
      <c r="G72" s="31"/>
      <c r="H72" s="31" t="str">
        <f>IF(入力!I34="","",入力!I34)</f>
        <v/>
      </c>
      <c r="I72" s="31" t="str">
        <f>IF(入力!G32="","",入力!G32)</f>
        <v/>
      </c>
      <c r="J72" s="31" t="str">
        <f>IF(入力!P32="","",入力!P32)</f>
        <v/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2"/>
    </row>
    <row r="73" spans="1:41">
      <c r="A73" s="30">
        <f t="shared" si="0"/>
        <v>21</v>
      </c>
      <c r="B73" s="31" t="str">
        <f>IF(入力!B36="","",入力!B36)</f>
        <v/>
      </c>
      <c r="C73" s="31"/>
      <c r="D73" s="31"/>
      <c r="E73" s="31"/>
      <c r="F73" s="31"/>
      <c r="G73" s="31"/>
      <c r="H73" s="31" t="str">
        <f>IF(入力!I36="","",入力!I36)</f>
        <v/>
      </c>
      <c r="I73" s="31" t="str">
        <f>IF(入力!G34="","",入力!G34)</f>
        <v/>
      </c>
      <c r="J73" s="31" t="str">
        <f>IF(入力!P34="","",入力!P34)</f>
        <v/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2"/>
    </row>
    <row r="74" spans="1:41">
      <c r="A74" s="30">
        <f t="shared" si="0"/>
        <v>22</v>
      </c>
      <c r="B74" s="31" t="str">
        <f>IF(入力!B38="","",入力!B38)</f>
        <v/>
      </c>
      <c r="C74" s="31"/>
      <c r="D74" s="31"/>
      <c r="E74" s="31"/>
      <c r="F74" s="31"/>
      <c r="G74" s="31"/>
      <c r="H74" s="31" t="str">
        <f>IF(入力!I38="","",入力!I38)</f>
        <v/>
      </c>
      <c r="I74" s="31" t="str">
        <f>IF(入力!G36="","",入力!G36)</f>
        <v/>
      </c>
      <c r="J74" s="31" t="str">
        <f>IF(入力!P36="","",入力!P36)</f>
        <v/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2"/>
    </row>
    <row r="75" spans="1:41">
      <c r="A75" s="30">
        <f t="shared" si="0"/>
        <v>23</v>
      </c>
      <c r="B75" s="31" t="str">
        <f>IF(入力!B40="","",入力!B40)</f>
        <v/>
      </c>
      <c r="C75" s="31"/>
      <c r="D75" s="31"/>
      <c r="E75" s="31"/>
      <c r="F75" s="31"/>
      <c r="G75" s="31"/>
      <c r="H75" s="31" t="str">
        <f>IF(入力!I40="","",入力!I40)</f>
        <v/>
      </c>
      <c r="I75" s="31" t="str">
        <f>IF(入力!G38="","",入力!G38)</f>
        <v/>
      </c>
      <c r="J75" s="31" t="str">
        <f>IF(入力!P38="","",入力!P38)</f>
        <v/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2"/>
    </row>
    <row r="76" spans="1:41">
      <c r="A76" s="30">
        <f t="shared" si="0"/>
        <v>24</v>
      </c>
      <c r="B76" s="31" t="str">
        <f>IF(入力!B42="","",入力!B42)</f>
        <v/>
      </c>
      <c r="C76" s="31"/>
      <c r="D76" s="31"/>
      <c r="E76" s="31"/>
      <c r="F76" s="31"/>
      <c r="G76" s="31"/>
      <c r="H76" s="31" t="str">
        <f>IF(入力!I42="","",入力!I42)</f>
        <v/>
      </c>
      <c r="I76" s="31" t="str">
        <f>IF(入力!G40="","",入力!G40)</f>
        <v/>
      </c>
      <c r="J76" s="31" t="str">
        <f>IF(入力!P40="","",入力!P40)</f>
        <v/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2"/>
    </row>
    <row r="77" spans="1:41">
      <c r="A77" s="30">
        <f t="shared" si="0"/>
        <v>25</v>
      </c>
      <c r="B77" s="31" t="str">
        <f>IF(入力!B44="","",入力!B44)</f>
        <v/>
      </c>
      <c r="C77" s="31"/>
      <c r="D77" s="31"/>
      <c r="E77" s="31"/>
      <c r="F77" s="31"/>
      <c r="G77" s="31"/>
      <c r="H77" s="31" t="str">
        <f>IF(入力!I44="","",入力!I44)</f>
        <v/>
      </c>
      <c r="I77" s="31" t="str">
        <f>IF(入力!G42="","",入力!G42)</f>
        <v/>
      </c>
      <c r="J77" s="31" t="str">
        <f>IF(入力!P42="","",入力!P42)</f>
        <v/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2"/>
    </row>
    <row r="78" spans="1:41">
      <c r="A78" s="30">
        <f t="shared" si="0"/>
        <v>26</v>
      </c>
      <c r="B78" s="31" t="str">
        <f>IF(入力!B46="","",入力!B46)</f>
        <v/>
      </c>
      <c r="C78" s="31"/>
      <c r="D78" s="31"/>
      <c r="E78" s="31"/>
      <c r="F78" s="31"/>
      <c r="G78" s="31"/>
      <c r="H78" s="31" t="str">
        <f>IF(入力!I46="","",入力!I46)</f>
        <v/>
      </c>
      <c r="I78" s="31" t="str">
        <f>IF(入力!G44="","",入力!G44)</f>
        <v/>
      </c>
      <c r="J78" s="31" t="str">
        <f>IF(入力!P44="","",入力!P44)</f>
        <v/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2"/>
    </row>
    <row r="79" spans="1:41">
      <c r="A79" s="30">
        <f t="shared" si="0"/>
        <v>27</v>
      </c>
      <c r="B79" s="31" t="str">
        <f>IF(入力!B48="","",入力!B48)</f>
        <v/>
      </c>
      <c r="C79" s="31"/>
      <c r="D79" s="31"/>
      <c r="E79" s="31"/>
      <c r="F79" s="31"/>
      <c r="G79" s="31"/>
      <c r="H79" s="31" t="str">
        <f>IF(入力!I48="","",入力!I48)</f>
        <v/>
      </c>
      <c r="I79" s="31" t="str">
        <f>IF(入力!G46="","",入力!G46)</f>
        <v/>
      </c>
      <c r="J79" s="31" t="str">
        <f>IF(入力!P46="","",入力!P46)</f>
        <v/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2"/>
    </row>
    <row r="80" spans="1:41">
      <c r="A80" s="30">
        <f t="shared" si="0"/>
        <v>28</v>
      </c>
      <c r="B80" s="31" t="str">
        <f>IF(入力!B50="","",入力!B50)</f>
        <v/>
      </c>
      <c r="C80" s="31"/>
      <c r="D80" s="31"/>
      <c r="E80" s="31"/>
      <c r="F80" s="31"/>
      <c r="G80" s="31"/>
      <c r="H80" s="31" t="str">
        <f>IF(入力!I50="","",入力!I50)</f>
        <v/>
      </c>
      <c r="I80" s="31" t="str">
        <f>IF(入力!G48="","",入力!G48)</f>
        <v/>
      </c>
      <c r="J80" s="31" t="str">
        <f>IF(入力!P48="","",入力!P48)</f>
        <v/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2"/>
    </row>
    <row r="81" spans="1:41">
      <c r="A81" s="30">
        <f t="shared" si="0"/>
        <v>29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2"/>
    </row>
    <row r="82" spans="1:41">
      <c r="A82" s="30">
        <f t="shared" si="0"/>
        <v>30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2"/>
    </row>
    <row r="83" spans="1:41">
      <c r="A83" s="30">
        <f t="shared" si="0"/>
        <v>31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2"/>
    </row>
    <row r="84" spans="1:41">
      <c r="A84" s="30">
        <f t="shared" si="0"/>
        <v>32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2"/>
    </row>
    <row r="85" spans="1:41">
      <c r="A85" s="30">
        <f t="shared" si="0"/>
        <v>33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2"/>
    </row>
    <row r="86" spans="1:41">
      <c r="A86" s="30">
        <f t="shared" si="0"/>
        <v>34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2"/>
    </row>
    <row r="87" spans="1:41">
      <c r="A87" s="30">
        <f t="shared" si="0"/>
        <v>35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2"/>
    </row>
    <row r="88" spans="1:41">
      <c r="A88" s="30">
        <f t="shared" si="0"/>
        <v>36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2"/>
    </row>
    <row r="89" spans="1:41">
      <c r="A89" s="30">
        <f t="shared" si="0"/>
        <v>37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2"/>
    </row>
    <row r="90" spans="1:41">
      <c r="A90" s="30">
        <f t="shared" si="0"/>
        <v>38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2"/>
    </row>
    <row r="91" spans="1:41">
      <c r="A91" s="30">
        <f t="shared" si="0"/>
        <v>39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2"/>
    </row>
    <row r="92" spans="1:41">
      <c r="A92" s="30">
        <f t="shared" si="0"/>
        <v>40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2"/>
    </row>
    <row r="93" spans="1:41">
      <c r="A93" s="30">
        <f t="shared" si="0"/>
        <v>41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2"/>
    </row>
    <row r="94" spans="1:41">
      <c r="A94" s="30">
        <f t="shared" si="0"/>
        <v>42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2"/>
    </row>
    <row r="95" spans="1:41">
      <c r="A95" s="30">
        <f t="shared" si="0"/>
        <v>43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2"/>
    </row>
    <row r="96" spans="1:41">
      <c r="A96" s="30">
        <f t="shared" si="0"/>
        <v>44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2"/>
    </row>
    <row r="97" spans="1:41">
      <c r="A97" s="30">
        <f t="shared" si="0"/>
        <v>45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2"/>
    </row>
    <row r="98" spans="1:41">
      <c r="A98" s="30">
        <f t="shared" si="0"/>
        <v>46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2"/>
    </row>
    <row r="99" spans="1:41">
      <c r="A99" s="30">
        <f t="shared" si="0"/>
        <v>47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2"/>
    </row>
    <row r="100" spans="1:41">
      <c r="A100" s="30">
        <f t="shared" si="0"/>
        <v>48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2"/>
    </row>
    <row r="101" spans="1:41">
      <c r="A101" s="30">
        <f t="shared" si="0"/>
        <v>49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2"/>
    </row>
    <row r="102" spans="1:41">
      <c r="A102" s="30">
        <f t="shared" si="0"/>
        <v>50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2"/>
    </row>
    <row r="103" spans="1:41">
      <c r="A103" s="30">
        <f t="shared" si="0"/>
        <v>51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2"/>
    </row>
    <row r="104" spans="1:41">
      <c r="A104" s="30">
        <f t="shared" si="0"/>
        <v>52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2"/>
    </row>
    <row r="105" spans="1:41">
      <c r="A105" s="30">
        <f t="shared" si="0"/>
        <v>53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2"/>
    </row>
    <row r="106" spans="1:41">
      <c r="A106" s="30">
        <f t="shared" si="0"/>
        <v>54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2"/>
    </row>
    <row r="107" spans="1:41">
      <c r="A107" s="30">
        <f t="shared" si="0"/>
        <v>55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2"/>
    </row>
    <row r="108" spans="1:41">
      <c r="A108" s="30">
        <f t="shared" si="0"/>
        <v>56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2"/>
    </row>
    <row r="109" spans="1:41">
      <c r="A109" s="30">
        <f t="shared" si="0"/>
        <v>57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2"/>
    </row>
    <row r="110" spans="1:41">
      <c r="A110" s="30">
        <f t="shared" si="0"/>
        <v>58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2"/>
    </row>
    <row r="111" spans="1:41">
      <c r="A111" s="30">
        <f t="shared" si="0"/>
        <v>59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2"/>
    </row>
    <row r="112" spans="1:41">
      <c r="A112" s="30">
        <f t="shared" si="0"/>
        <v>60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2"/>
    </row>
    <row r="113" spans="1:41">
      <c r="A113" s="30">
        <f t="shared" si="0"/>
        <v>61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2"/>
    </row>
    <row r="114" spans="1:41">
      <c r="A114" s="30">
        <f t="shared" si="0"/>
        <v>62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2"/>
    </row>
    <row r="115" spans="1:41">
      <c r="A115" s="30">
        <f t="shared" si="0"/>
        <v>63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2"/>
    </row>
    <row r="116" spans="1:41">
      <c r="A116" s="30">
        <f t="shared" si="0"/>
        <v>64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2"/>
    </row>
    <row r="117" spans="1:41">
      <c r="A117" s="30">
        <f t="shared" si="0"/>
        <v>65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2"/>
    </row>
    <row r="118" spans="1:41">
      <c r="A118" s="30">
        <f t="shared" ref="A118:A181" si="1">A117+1</f>
        <v>66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2"/>
    </row>
    <row r="119" spans="1:41">
      <c r="A119" s="30">
        <f t="shared" si="1"/>
        <v>67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2"/>
    </row>
    <row r="120" spans="1:41">
      <c r="A120" s="30">
        <f t="shared" si="1"/>
        <v>68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2"/>
    </row>
    <row r="121" spans="1:41">
      <c r="A121" s="30">
        <f t="shared" si="1"/>
        <v>69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2"/>
    </row>
    <row r="122" spans="1:41">
      <c r="A122" s="30">
        <f t="shared" si="1"/>
        <v>70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2"/>
    </row>
    <row r="123" spans="1:41">
      <c r="A123" s="30">
        <f t="shared" si="1"/>
        <v>71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2"/>
    </row>
    <row r="124" spans="1:41">
      <c r="A124" s="30">
        <f t="shared" si="1"/>
        <v>72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2"/>
    </row>
    <row r="125" spans="1:41">
      <c r="A125" s="30">
        <f t="shared" si="1"/>
        <v>73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2"/>
    </row>
    <row r="126" spans="1:41">
      <c r="A126" s="30">
        <f t="shared" si="1"/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2"/>
    </row>
    <row r="127" spans="1:41">
      <c r="A127" s="30">
        <f t="shared" si="1"/>
        <v>75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2"/>
    </row>
    <row r="128" spans="1:41">
      <c r="A128" s="30">
        <f t="shared" si="1"/>
        <v>76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2"/>
    </row>
    <row r="129" spans="1:41">
      <c r="A129" s="30">
        <f t="shared" si="1"/>
        <v>77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2"/>
    </row>
    <row r="130" spans="1:41">
      <c r="A130" s="30">
        <f t="shared" si="1"/>
        <v>78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2"/>
    </row>
    <row r="131" spans="1:41">
      <c r="A131" s="30">
        <f t="shared" si="1"/>
        <v>79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2"/>
    </row>
    <row r="132" spans="1:41">
      <c r="A132" s="30">
        <f t="shared" si="1"/>
        <v>80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2"/>
    </row>
    <row r="133" spans="1:41">
      <c r="A133" s="30">
        <f t="shared" si="1"/>
        <v>81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2"/>
    </row>
    <row r="134" spans="1:41">
      <c r="A134" s="30">
        <f t="shared" si="1"/>
        <v>82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2"/>
    </row>
    <row r="135" spans="1:41">
      <c r="A135" s="30">
        <f t="shared" si="1"/>
        <v>83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2"/>
    </row>
    <row r="136" spans="1:41">
      <c r="A136" s="30">
        <f t="shared" si="1"/>
        <v>84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2"/>
    </row>
    <row r="137" spans="1:41">
      <c r="A137" s="30">
        <f t="shared" si="1"/>
        <v>85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2"/>
    </row>
    <row r="138" spans="1:41">
      <c r="A138" s="30">
        <f t="shared" si="1"/>
        <v>86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2"/>
    </row>
    <row r="139" spans="1:41">
      <c r="A139" s="30">
        <f t="shared" si="1"/>
        <v>87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2"/>
    </row>
    <row r="140" spans="1:41">
      <c r="A140" s="30">
        <f t="shared" si="1"/>
        <v>88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2"/>
    </row>
    <row r="141" spans="1:41">
      <c r="A141" s="30">
        <f t="shared" si="1"/>
        <v>89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2"/>
    </row>
    <row r="142" spans="1:41">
      <c r="A142" s="30">
        <f t="shared" si="1"/>
        <v>90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2"/>
    </row>
    <row r="143" spans="1:41">
      <c r="A143" s="30">
        <f t="shared" si="1"/>
        <v>91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2"/>
    </row>
    <row r="144" spans="1:41">
      <c r="A144" s="30">
        <f t="shared" si="1"/>
        <v>92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2"/>
    </row>
    <row r="145" spans="1:41">
      <c r="A145" s="30">
        <f t="shared" si="1"/>
        <v>93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2"/>
    </row>
    <row r="146" spans="1:41">
      <c r="A146" s="30">
        <f t="shared" si="1"/>
        <v>94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2"/>
    </row>
    <row r="147" spans="1:41">
      <c r="A147" s="30">
        <f t="shared" si="1"/>
        <v>95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2"/>
    </row>
    <row r="148" spans="1:41">
      <c r="A148" s="30">
        <f t="shared" si="1"/>
        <v>96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2"/>
    </row>
    <row r="149" spans="1:41">
      <c r="A149" s="30">
        <f t="shared" si="1"/>
        <v>97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2"/>
    </row>
    <row r="150" spans="1:41">
      <c r="A150" s="30">
        <f t="shared" si="1"/>
        <v>98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2"/>
    </row>
    <row r="151" spans="1:41">
      <c r="A151" s="30">
        <f t="shared" si="1"/>
        <v>99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2"/>
    </row>
    <row r="152" spans="1:41">
      <c r="A152" s="30">
        <f t="shared" si="1"/>
        <v>100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2"/>
    </row>
    <row r="153" spans="1:41">
      <c r="A153" s="30">
        <f t="shared" si="1"/>
        <v>101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2"/>
    </row>
    <row r="154" spans="1:41">
      <c r="A154" s="30">
        <f t="shared" si="1"/>
        <v>102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2"/>
    </row>
    <row r="155" spans="1:41">
      <c r="A155" s="30">
        <f t="shared" si="1"/>
        <v>103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2"/>
    </row>
    <row r="156" spans="1:41">
      <c r="A156" s="30">
        <f t="shared" si="1"/>
        <v>104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2"/>
    </row>
    <row r="157" spans="1:41">
      <c r="A157" s="30">
        <f t="shared" si="1"/>
        <v>105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2"/>
    </row>
    <row r="158" spans="1:41">
      <c r="A158" s="30">
        <f t="shared" si="1"/>
        <v>106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2"/>
    </row>
    <row r="159" spans="1:41">
      <c r="A159" s="30">
        <f t="shared" si="1"/>
        <v>107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2"/>
    </row>
    <row r="160" spans="1:41">
      <c r="A160" s="30">
        <f t="shared" si="1"/>
        <v>108</v>
      </c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2"/>
    </row>
    <row r="161" spans="1:41">
      <c r="A161" s="30">
        <f t="shared" si="1"/>
        <v>109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2"/>
    </row>
    <row r="162" spans="1:41">
      <c r="A162" s="30">
        <f t="shared" si="1"/>
        <v>110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2"/>
    </row>
    <row r="163" spans="1:41">
      <c r="A163" s="30">
        <f t="shared" si="1"/>
        <v>111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2"/>
    </row>
    <row r="164" spans="1:41">
      <c r="A164" s="30">
        <f t="shared" si="1"/>
        <v>112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2"/>
    </row>
    <row r="165" spans="1:41">
      <c r="A165" s="30">
        <f t="shared" si="1"/>
        <v>113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2"/>
    </row>
    <row r="166" spans="1:41">
      <c r="A166" s="30">
        <f t="shared" si="1"/>
        <v>114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2"/>
    </row>
    <row r="167" spans="1:41">
      <c r="A167" s="30">
        <f t="shared" si="1"/>
        <v>115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2"/>
    </row>
    <row r="168" spans="1:41">
      <c r="A168" s="30">
        <f t="shared" si="1"/>
        <v>116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2"/>
    </row>
    <row r="169" spans="1:41">
      <c r="A169" s="30">
        <f t="shared" si="1"/>
        <v>117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2"/>
    </row>
    <row r="170" spans="1:41">
      <c r="A170" s="30">
        <f t="shared" si="1"/>
        <v>118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2"/>
    </row>
    <row r="171" spans="1:41">
      <c r="A171" s="30">
        <f t="shared" si="1"/>
        <v>119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2"/>
    </row>
    <row r="172" spans="1:41">
      <c r="A172" s="30">
        <f t="shared" si="1"/>
        <v>120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2"/>
    </row>
    <row r="173" spans="1:41">
      <c r="A173" s="30">
        <f t="shared" si="1"/>
        <v>121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2"/>
    </row>
    <row r="174" spans="1:41">
      <c r="A174" s="30">
        <f t="shared" si="1"/>
        <v>122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2"/>
    </row>
    <row r="175" spans="1:41">
      <c r="A175" s="30">
        <f t="shared" si="1"/>
        <v>123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2"/>
    </row>
    <row r="176" spans="1:41">
      <c r="A176" s="30">
        <f t="shared" si="1"/>
        <v>124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2"/>
    </row>
    <row r="177" spans="1:41">
      <c r="A177" s="30">
        <f t="shared" si="1"/>
        <v>125</v>
      </c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2"/>
    </row>
    <row r="178" spans="1:41">
      <c r="A178" s="30">
        <f t="shared" si="1"/>
        <v>126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2"/>
    </row>
    <row r="179" spans="1:41">
      <c r="A179" s="30">
        <f t="shared" si="1"/>
        <v>127</v>
      </c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2"/>
    </row>
    <row r="180" spans="1:41">
      <c r="A180" s="30">
        <f t="shared" si="1"/>
        <v>128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2"/>
    </row>
    <row r="181" spans="1:41">
      <c r="A181" s="30">
        <f t="shared" si="1"/>
        <v>129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2"/>
    </row>
    <row r="182" spans="1:41">
      <c r="A182" s="30">
        <f t="shared" ref="A182:A245" si="2">A181+1</f>
        <v>130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2"/>
    </row>
    <row r="183" spans="1:41">
      <c r="A183" s="30">
        <f t="shared" si="2"/>
        <v>131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2"/>
    </row>
    <row r="184" spans="1:41">
      <c r="A184" s="30">
        <f t="shared" si="2"/>
        <v>132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2"/>
    </row>
    <row r="185" spans="1:41">
      <c r="A185" s="30">
        <f t="shared" si="2"/>
        <v>133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2"/>
    </row>
    <row r="186" spans="1:41">
      <c r="A186" s="30">
        <f t="shared" si="2"/>
        <v>134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2"/>
    </row>
    <row r="187" spans="1:41">
      <c r="A187" s="30">
        <f t="shared" si="2"/>
        <v>135</v>
      </c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2"/>
    </row>
    <row r="188" spans="1:41">
      <c r="A188" s="30">
        <f t="shared" si="2"/>
        <v>136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2"/>
    </row>
    <row r="189" spans="1:41">
      <c r="A189" s="30">
        <f t="shared" si="2"/>
        <v>137</v>
      </c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2"/>
    </row>
    <row r="190" spans="1:41">
      <c r="A190" s="30">
        <f t="shared" si="2"/>
        <v>138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2"/>
    </row>
    <row r="191" spans="1:41">
      <c r="A191" s="30">
        <f t="shared" si="2"/>
        <v>139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2"/>
    </row>
    <row r="192" spans="1:41">
      <c r="A192" s="30">
        <f t="shared" si="2"/>
        <v>140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2"/>
    </row>
    <row r="193" spans="1:41">
      <c r="A193" s="30">
        <f t="shared" si="2"/>
        <v>141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2"/>
    </row>
    <row r="194" spans="1:41">
      <c r="A194" s="30">
        <f t="shared" si="2"/>
        <v>142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2"/>
    </row>
    <row r="195" spans="1:41">
      <c r="A195" s="30">
        <f t="shared" si="2"/>
        <v>143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2"/>
    </row>
    <row r="196" spans="1:41">
      <c r="A196" s="30">
        <f t="shared" si="2"/>
        <v>144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2"/>
    </row>
    <row r="197" spans="1:41">
      <c r="A197" s="30">
        <f t="shared" si="2"/>
        <v>145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2"/>
    </row>
    <row r="198" spans="1:41">
      <c r="A198" s="30">
        <f t="shared" si="2"/>
        <v>146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2"/>
    </row>
    <row r="199" spans="1:41">
      <c r="A199" s="30">
        <f t="shared" si="2"/>
        <v>147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2"/>
    </row>
    <row r="200" spans="1:41">
      <c r="A200" s="30">
        <f t="shared" si="2"/>
        <v>148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2"/>
    </row>
    <row r="201" spans="1:41">
      <c r="A201" s="30">
        <f t="shared" si="2"/>
        <v>149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2"/>
    </row>
    <row r="202" spans="1:41">
      <c r="A202" s="30">
        <f t="shared" si="2"/>
        <v>150</v>
      </c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2"/>
    </row>
    <row r="203" spans="1:41">
      <c r="A203" s="30">
        <f t="shared" si="2"/>
        <v>151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2"/>
    </row>
    <row r="204" spans="1:41">
      <c r="A204" s="30">
        <f t="shared" si="2"/>
        <v>152</v>
      </c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2"/>
    </row>
    <row r="205" spans="1:41">
      <c r="A205" s="30">
        <f t="shared" si="2"/>
        <v>153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2"/>
    </row>
    <row r="206" spans="1:41">
      <c r="A206" s="30">
        <f t="shared" si="2"/>
        <v>154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2"/>
    </row>
    <row r="207" spans="1:41">
      <c r="A207" s="30">
        <f t="shared" si="2"/>
        <v>155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2"/>
    </row>
    <row r="208" spans="1:41">
      <c r="A208" s="30">
        <f t="shared" si="2"/>
        <v>156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2"/>
    </row>
    <row r="209" spans="1:41">
      <c r="A209" s="30">
        <f t="shared" si="2"/>
        <v>157</v>
      </c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2"/>
    </row>
    <row r="210" spans="1:41">
      <c r="A210" s="30">
        <f t="shared" si="2"/>
        <v>158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2"/>
    </row>
    <row r="211" spans="1:41">
      <c r="A211" s="30">
        <f t="shared" si="2"/>
        <v>159</v>
      </c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2"/>
    </row>
    <row r="212" spans="1:41">
      <c r="A212" s="30">
        <f t="shared" si="2"/>
        <v>160</v>
      </c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2"/>
    </row>
    <row r="213" spans="1:41">
      <c r="A213" s="30">
        <f t="shared" si="2"/>
        <v>161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2"/>
    </row>
    <row r="214" spans="1:41">
      <c r="A214" s="30">
        <f t="shared" si="2"/>
        <v>162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2"/>
    </row>
    <row r="215" spans="1:41">
      <c r="A215" s="30">
        <f t="shared" si="2"/>
        <v>163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2"/>
    </row>
    <row r="216" spans="1:41">
      <c r="A216" s="30">
        <f t="shared" si="2"/>
        <v>164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2"/>
    </row>
    <row r="217" spans="1:41">
      <c r="A217" s="30">
        <f t="shared" si="2"/>
        <v>165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2"/>
    </row>
    <row r="218" spans="1:41">
      <c r="A218" s="30">
        <f t="shared" si="2"/>
        <v>166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2"/>
    </row>
    <row r="219" spans="1:41">
      <c r="A219" s="30">
        <f t="shared" si="2"/>
        <v>167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2"/>
    </row>
    <row r="220" spans="1:41">
      <c r="A220" s="30">
        <f t="shared" si="2"/>
        <v>168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2"/>
    </row>
    <row r="221" spans="1:41">
      <c r="A221" s="30">
        <f t="shared" si="2"/>
        <v>169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2"/>
    </row>
    <row r="222" spans="1:41">
      <c r="A222" s="30">
        <f t="shared" si="2"/>
        <v>170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2"/>
    </row>
    <row r="223" spans="1:41">
      <c r="A223" s="30">
        <f t="shared" si="2"/>
        <v>171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2"/>
    </row>
    <row r="224" spans="1:41">
      <c r="A224" s="30">
        <f t="shared" si="2"/>
        <v>172</v>
      </c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2"/>
    </row>
    <row r="225" spans="1:41">
      <c r="A225" s="30">
        <f t="shared" si="2"/>
        <v>173</v>
      </c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2"/>
    </row>
    <row r="226" spans="1:41">
      <c r="A226" s="30">
        <f t="shared" si="2"/>
        <v>174</v>
      </c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2"/>
    </row>
    <row r="227" spans="1:41">
      <c r="A227" s="30">
        <f t="shared" si="2"/>
        <v>175</v>
      </c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2"/>
    </row>
    <row r="228" spans="1:41">
      <c r="A228" s="30">
        <f t="shared" si="2"/>
        <v>176</v>
      </c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2"/>
    </row>
    <row r="229" spans="1:41">
      <c r="A229" s="30">
        <f t="shared" si="2"/>
        <v>177</v>
      </c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2"/>
    </row>
    <row r="230" spans="1:41">
      <c r="A230" s="30">
        <f t="shared" si="2"/>
        <v>178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2"/>
    </row>
    <row r="231" spans="1:41">
      <c r="A231" s="30">
        <f t="shared" si="2"/>
        <v>179</v>
      </c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2"/>
    </row>
    <row r="232" spans="1:41">
      <c r="A232" s="30">
        <f t="shared" si="2"/>
        <v>180</v>
      </c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2"/>
    </row>
    <row r="233" spans="1:41">
      <c r="A233" s="30">
        <f t="shared" si="2"/>
        <v>181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2"/>
    </row>
    <row r="234" spans="1:41">
      <c r="A234" s="30">
        <f t="shared" si="2"/>
        <v>182</v>
      </c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2"/>
    </row>
    <row r="235" spans="1:41">
      <c r="A235" s="30">
        <f t="shared" si="2"/>
        <v>183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2"/>
    </row>
    <row r="236" spans="1:41">
      <c r="A236" s="30">
        <f t="shared" si="2"/>
        <v>184</v>
      </c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2"/>
    </row>
    <row r="237" spans="1:41">
      <c r="A237" s="30">
        <f t="shared" si="2"/>
        <v>185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2"/>
    </row>
    <row r="238" spans="1:41">
      <c r="A238" s="30">
        <f t="shared" si="2"/>
        <v>186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2"/>
    </row>
    <row r="239" spans="1:41">
      <c r="A239" s="30">
        <f t="shared" si="2"/>
        <v>187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2"/>
    </row>
    <row r="240" spans="1:41">
      <c r="A240" s="30">
        <f t="shared" si="2"/>
        <v>188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2"/>
    </row>
    <row r="241" spans="1:41">
      <c r="A241" s="30">
        <f t="shared" si="2"/>
        <v>189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2"/>
    </row>
    <row r="242" spans="1:41">
      <c r="A242" s="30">
        <f t="shared" si="2"/>
        <v>190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2"/>
    </row>
    <row r="243" spans="1:41">
      <c r="A243" s="30">
        <f t="shared" si="2"/>
        <v>191</v>
      </c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2"/>
    </row>
    <row r="244" spans="1:41">
      <c r="A244" s="30">
        <f t="shared" si="2"/>
        <v>192</v>
      </c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2"/>
    </row>
    <row r="245" spans="1:41">
      <c r="A245" s="30">
        <f t="shared" si="2"/>
        <v>193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2"/>
    </row>
    <row r="246" spans="1:41">
      <c r="A246" s="30">
        <f t="shared" ref="A246:A309" si="3">A245+1</f>
        <v>194</v>
      </c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2"/>
    </row>
    <row r="247" spans="1:41">
      <c r="A247" s="30">
        <f t="shared" si="3"/>
        <v>195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2"/>
    </row>
    <row r="248" spans="1:41">
      <c r="A248" s="30">
        <f t="shared" si="3"/>
        <v>196</v>
      </c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2"/>
    </row>
    <row r="249" spans="1:41">
      <c r="A249" s="30">
        <f t="shared" si="3"/>
        <v>197</v>
      </c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2"/>
    </row>
    <row r="250" spans="1:41">
      <c r="A250" s="30">
        <f t="shared" si="3"/>
        <v>198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2"/>
    </row>
    <row r="251" spans="1:41">
      <c r="A251" s="30">
        <f t="shared" si="3"/>
        <v>199</v>
      </c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2"/>
    </row>
    <row r="252" spans="1:41">
      <c r="A252" s="30">
        <f t="shared" si="3"/>
        <v>200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2"/>
    </row>
    <row r="253" spans="1:41">
      <c r="A253" s="30">
        <f t="shared" si="3"/>
        <v>201</v>
      </c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2"/>
    </row>
    <row r="254" spans="1:41">
      <c r="A254" s="30">
        <f t="shared" si="3"/>
        <v>202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2"/>
    </row>
    <row r="255" spans="1:41">
      <c r="A255" s="30">
        <f t="shared" si="3"/>
        <v>203</v>
      </c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2"/>
    </row>
    <row r="256" spans="1:41">
      <c r="A256" s="30">
        <f t="shared" si="3"/>
        <v>204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2"/>
    </row>
    <row r="257" spans="1:41">
      <c r="A257" s="30">
        <f t="shared" si="3"/>
        <v>205</v>
      </c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2"/>
    </row>
    <row r="258" spans="1:41">
      <c r="A258" s="30">
        <f t="shared" si="3"/>
        <v>206</v>
      </c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2"/>
    </row>
    <row r="259" spans="1:41">
      <c r="A259" s="30">
        <f t="shared" si="3"/>
        <v>207</v>
      </c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2"/>
    </row>
    <row r="260" spans="1:41">
      <c r="A260" s="30">
        <f t="shared" si="3"/>
        <v>208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2"/>
    </row>
    <row r="261" spans="1:41">
      <c r="A261" s="30">
        <f t="shared" si="3"/>
        <v>209</v>
      </c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2"/>
    </row>
    <row r="262" spans="1:41">
      <c r="A262" s="30">
        <f t="shared" si="3"/>
        <v>210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2"/>
    </row>
    <row r="263" spans="1:41">
      <c r="A263" s="30">
        <f t="shared" si="3"/>
        <v>211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2"/>
    </row>
    <row r="264" spans="1:41">
      <c r="A264" s="30">
        <f t="shared" si="3"/>
        <v>212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2"/>
    </row>
    <row r="265" spans="1:41">
      <c r="A265" s="30">
        <f t="shared" si="3"/>
        <v>213</v>
      </c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2"/>
    </row>
    <row r="266" spans="1:41">
      <c r="A266" s="30">
        <f t="shared" si="3"/>
        <v>214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2"/>
    </row>
    <row r="267" spans="1:41">
      <c r="A267" s="30">
        <f t="shared" si="3"/>
        <v>215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2"/>
    </row>
    <row r="268" spans="1:41">
      <c r="A268" s="30">
        <f t="shared" si="3"/>
        <v>216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2"/>
    </row>
    <row r="269" spans="1:41">
      <c r="A269" s="30">
        <f t="shared" si="3"/>
        <v>217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2"/>
    </row>
    <row r="270" spans="1:41">
      <c r="A270" s="30">
        <f t="shared" si="3"/>
        <v>218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2"/>
    </row>
    <row r="271" spans="1:41">
      <c r="A271" s="30">
        <f t="shared" si="3"/>
        <v>219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2"/>
    </row>
    <row r="272" spans="1:41">
      <c r="A272" s="30">
        <f t="shared" si="3"/>
        <v>220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2"/>
    </row>
    <row r="273" spans="1:41">
      <c r="A273" s="30">
        <f t="shared" si="3"/>
        <v>221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2"/>
    </row>
    <row r="274" spans="1:41">
      <c r="A274" s="30">
        <f t="shared" si="3"/>
        <v>222</v>
      </c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2"/>
    </row>
    <row r="275" spans="1:41">
      <c r="A275" s="30">
        <f t="shared" si="3"/>
        <v>223</v>
      </c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2"/>
    </row>
    <row r="276" spans="1:41">
      <c r="A276" s="30">
        <f t="shared" si="3"/>
        <v>224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2"/>
    </row>
    <row r="277" spans="1:41">
      <c r="A277" s="30">
        <f t="shared" si="3"/>
        <v>225</v>
      </c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2"/>
    </row>
    <row r="278" spans="1:41">
      <c r="A278" s="30">
        <f t="shared" si="3"/>
        <v>226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2"/>
    </row>
    <row r="279" spans="1:41">
      <c r="A279" s="30">
        <f t="shared" si="3"/>
        <v>227</v>
      </c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2"/>
    </row>
    <row r="280" spans="1:41">
      <c r="A280" s="30">
        <f t="shared" si="3"/>
        <v>228</v>
      </c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2"/>
    </row>
    <row r="281" spans="1:41">
      <c r="A281" s="30">
        <f t="shared" si="3"/>
        <v>229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2"/>
    </row>
    <row r="282" spans="1:41">
      <c r="A282" s="30">
        <f t="shared" si="3"/>
        <v>230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2"/>
    </row>
    <row r="283" spans="1:41">
      <c r="A283" s="30">
        <f t="shared" si="3"/>
        <v>231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2"/>
    </row>
    <row r="284" spans="1:41">
      <c r="A284" s="30">
        <f t="shared" si="3"/>
        <v>232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2"/>
    </row>
    <row r="285" spans="1:41">
      <c r="A285" s="30">
        <f t="shared" si="3"/>
        <v>233</v>
      </c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2"/>
    </row>
    <row r="286" spans="1:41">
      <c r="A286" s="30">
        <f t="shared" si="3"/>
        <v>234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2"/>
    </row>
    <row r="287" spans="1:41">
      <c r="A287" s="30">
        <f t="shared" si="3"/>
        <v>235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2"/>
    </row>
    <row r="288" spans="1:41">
      <c r="A288" s="30">
        <f t="shared" si="3"/>
        <v>236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2"/>
    </row>
    <row r="289" spans="1:41">
      <c r="A289" s="30">
        <f t="shared" si="3"/>
        <v>237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2"/>
    </row>
    <row r="290" spans="1:41">
      <c r="A290" s="30">
        <f t="shared" si="3"/>
        <v>238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2"/>
    </row>
    <row r="291" spans="1:41">
      <c r="A291" s="30">
        <f t="shared" si="3"/>
        <v>239</v>
      </c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2"/>
    </row>
    <row r="292" spans="1:41">
      <c r="A292" s="30">
        <f t="shared" si="3"/>
        <v>240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2"/>
    </row>
    <row r="293" spans="1:41">
      <c r="A293" s="30">
        <f t="shared" si="3"/>
        <v>241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2"/>
    </row>
    <row r="294" spans="1:41">
      <c r="A294" s="30">
        <f t="shared" si="3"/>
        <v>242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2"/>
    </row>
    <row r="295" spans="1:41">
      <c r="A295" s="30">
        <f t="shared" si="3"/>
        <v>243</v>
      </c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2"/>
    </row>
    <row r="296" spans="1:41">
      <c r="A296" s="30">
        <f t="shared" si="3"/>
        <v>244</v>
      </c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2"/>
    </row>
    <row r="297" spans="1:41">
      <c r="A297" s="30">
        <f t="shared" si="3"/>
        <v>245</v>
      </c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2"/>
    </row>
    <row r="298" spans="1:41">
      <c r="A298" s="30">
        <f t="shared" si="3"/>
        <v>246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2"/>
    </row>
    <row r="299" spans="1:41">
      <c r="A299" s="30">
        <f t="shared" si="3"/>
        <v>247</v>
      </c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2"/>
    </row>
    <row r="300" spans="1:41">
      <c r="A300" s="30">
        <f t="shared" si="3"/>
        <v>248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2"/>
    </row>
    <row r="301" spans="1:41">
      <c r="A301" s="30">
        <f t="shared" si="3"/>
        <v>249</v>
      </c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2"/>
    </row>
    <row r="302" spans="1:41">
      <c r="A302" s="30">
        <f t="shared" si="3"/>
        <v>250</v>
      </c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2"/>
    </row>
    <row r="303" spans="1:41">
      <c r="A303" s="30">
        <f t="shared" si="3"/>
        <v>251</v>
      </c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2"/>
    </row>
    <row r="304" spans="1:41">
      <c r="A304" s="30">
        <f t="shared" si="3"/>
        <v>252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2"/>
    </row>
    <row r="305" spans="1:41">
      <c r="A305" s="30">
        <f t="shared" si="3"/>
        <v>253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2"/>
    </row>
    <row r="306" spans="1:41">
      <c r="A306" s="30">
        <f t="shared" si="3"/>
        <v>254</v>
      </c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2"/>
    </row>
    <row r="307" spans="1:41">
      <c r="A307" s="30">
        <f t="shared" si="3"/>
        <v>255</v>
      </c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2"/>
    </row>
    <row r="308" spans="1:41">
      <c r="A308" s="30">
        <f t="shared" si="3"/>
        <v>256</v>
      </c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2"/>
    </row>
    <row r="309" spans="1:41">
      <c r="A309" s="30">
        <f t="shared" si="3"/>
        <v>257</v>
      </c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2"/>
    </row>
    <row r="310" spans="1:41">
      <c r="A310" s="30">
        <f t="shared" ref="A310:A352" si="4">A309+1</f>
        <v>258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2"/>
    </row>
    <row r="311" spans="1:41">
      <c r="A311" s="30">
        <f t="shared" si="4"/>
        <v>259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2"/>
    </row>
    <row r="312" spans="1:41">
      <c r="A312" s="30">
        <f t="shared" si="4"/>
        <v>260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2"/>
    </row>
    <row r="313" spans="1:41">
      <c r="A313" s="30">
        <f t="shared" si="4"/>
        <v>261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2"/>
    </row>
    <row r="314" spans="1:41">
      <c r="A314" s="30">
        <f t="shared" si="4"/>
        <v>262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2"/>
    </row>
    <row r="315" spans="1:41">
      <c r="A315" s="30">
        <f t="shared" si="4"/>
        <v>263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2"/>
    </row>
    <row r="316" spans="1:41">
      <c r="A316" s="30">
        <f t="shared" si="4"/>
        <v>264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2"/>
    </row>
    <row r="317" spans="1:41">
      <c r="A317" s="30">
        <f t="shared" si="4"/>
        <v>265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2"/>
    </row>
    <row r="318" spans="1:41">
      <c r="A318" s="30">
        <f t="shared" si="4"/>
        <v>266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2"/>
    </row>
    <row r="319" spans="1:41">
      <c r="A319" s="30">
        <f t="shared" si="4"/>
        <v>267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2"/>
    </row>
    <row r="320" spans="1:41">
      <c r="A320" s="30">
        <f t="shared" si="4"/>
        <v>268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2"/>
    </row>
    <row r="321" spans="1:41">
      <c r="A321" s="30">
        <f t="shared" si="4"/>
        <v>269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2"/>
    </row>
    <row r="322" spans="1:41">
      <c r="A322" s="30">
        <f t="shared" si="4"/>
        <v>270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2"/>
    </row>
    <row r="323" spans="1:41">
      <c r="A323" s="30">
        <f t="shared" si="4"/>
        <v>271</v>
      </c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2"/>
    </row>
    <row r="324" spans="1:41">
      <c r="A324" s="30">
        <f t="shared" si="4"/>
        <v>272</v>
      </c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2"/>
    </row>
    <row r="325" spans="1:41">
      <c r="A325" s="30">
        <f t="shared" si="4"/>
        <v>273</v>
      </c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2"/>
    </row>
    <row r="326" spans="1:41">
      <c r="A326" s="30">
        <f t="shared" si="4"/>
        <v>274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2"/>
    </row>
    <row r="327" spans="1:41">
      <c r="A327" s="30">
        <f t="shared" si="4"/>
        <v>275</v>
      </c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2"/>
    </row>
    <row r="328" spans="1:41">
      <c r="A328" s="30">
        <f t="shared" si="4"/>
        <v>276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2"/>
    </row>
    <row r="329" spans="1:41">
      <c r="A329" s="30">
        <f t="shared" si="4"/>
        <v>277</v>
      </c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2"/>
    </row>
    <row r="330" spans="1:41">
      <c r="A330" s="30">
        <f t="shared" si="4"/>
        <v>278</v>
      </c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2"/>
    </row>
    <row r="331" spans="1:41">
      <c r="A331" s="30">
        <f t="shared" si="4"/>
        <v>279</v>
      </c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2"/>
    </row>
    <row r="332" spans="1:41">
      <c r="A332" s="30">
        <f t="shared" si="4"/>
        <v>280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2"/>
    </row>
    <row r="333" spans="1:41">
      <c r="A333" s="30">
        <f t="shared" si="4"/>
        <v>281</v>
      </c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2"/>
    </row>
    <row r="334" spans="1:41">
      <c r="A334" s="30">
        <f t="shared" si="4"/>
        <v>282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2"/>
    </row>
    <row r="335" spans="1:41">
      <c r="A335" s="30">
        <f t="shared" si="4"/>
        <v>283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2"/>
    </row>
    <row r="336" spans="1:41">
      <c r="A336" s="30">
        <f t="shared" si="4"/>
        <v>284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2"/>
    </row>
    <row r="337" spans="1:41">
      <c r="A337" s="30">
        <f t="shared" si="4"/>
        <v>285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2"/>
    </row>
    <row r="338" spans="1:41">
      <c r="A338" s="30">
        <f t="shared" si="4"/>
        <v>286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2"/>
    </row>
    <row r="339" spans="1:41">
      <c r="A339" s="30">
        <f t="shared" si="4"/>
        <v>287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2"/>
    </row>
    <row r="340" spans="1:41">
      <c r="A340" s="30">
        <f t="shared" si="4"/>
        <v>288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2"/>
    </row>
    <row r="341" spans="1:41">
      <c r="A341" s="30">
        <f t="shared" si="4"/>
        <v>289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2"/>
    </row>
    <row r="342" spans="1:41">
      <c r="A342" s="30">
        <f t="shared" si="4"/>
        <v>290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2"/>
    </row>
    <row r="343" spans="1:41">
      <c r="A343" s="30">
        <f t="shared" si="4"/>
        <v>291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2"/>
    </row>
    <row r="344" spans="1:41">
      <c r="A344" s="30">
        <f t="shared" si="4"/>
        <v>292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2"/>
    </row>
    <row r="345" spans="1:41">
      <c r="A345" s="30">
        <f t="shared" si="4"/>
        <v>293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2"/>
    </row>
    <row r="346" spans="1:41">
      <c r="A346" s="30">
        <f t="shared" si="4"/>
        <v>294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2"/>
    </row>
    <row r="347" spans="1:41">
      <c r="A347" s="30">
        <f t="shared" si="4"/>
        <v>295</v>
      </c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2"/>
    </row>
    <row r="348" spans="1:41">
      <c r="A348" s="30">
        <f t="shared" si="4"/>
        <v>296</v>
      </c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2"/>
    </row>
    <row r="349" spans="1:41">
      <c r="A349" s="30">
        <f t="shared" si="4"/>
        <v>297</v>
      </c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2"/>
    </row>
    <row r="350" spans="1:41">
      <c r="A350" s="30">
        <f t="shared" si="4"/>
        <v>298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2"/>
    </row>
    <row r="351" spans="1:41">
      <c r="A351" s="30">
        <f t="shared" si="4"/>
        <v>299</v>
      </c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2"/>
    </row>
    <row r="352" spans="1:41">
      <c r="A352" s="30">
        <f t="shared" si="4"/>
        <v>300</v>
      </c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2"/>
    </row>
  </sheetData>
  <mergeCells count="5">
    <mergeCell ref="A4:G4"/>
    <mergeCell ref="J4:Q4"/>
    <mergeCell ref="A5:G5"/>
    <mergeCell ref="J5:Q5"/>
    <mergeCell ref="A1:B2"/>
  </mergeCells>
  <phoneticPr fontId="37"/>
  <pageMargins left="0.69861111111111107" right="0.69861111111111107" top="0.75" bottom="0.75" header="0.3" footer="0.3"/>
  <pageSetup paperSize="9" firstPageNumber="4294963191" orientation="portrait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revision/>
  <cp:lastPrinted>1899-12-30T00:00:00Z</cp:lastPrinted>
  <dcterms:created xsi:type="dcterms:W3CDTF">2014-04-05T09:56:00Z</dcterms:created>
  <dcterms:modified xsi:type="dcterms:W3CDTF">2017-05-21T14:26:10Z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