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omi\Desktop\スターキッズ\"/>
    </mc:Choice>
  </mc:AlternateContent>
  <xr:revisionPtr revIDLastSave="0" documentId="13_ncr:1_{6D498216-3F6B-4014-B97E-F7BECFAFDA51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<sst xmlns="http://schemas.openxmlformats.org/spreadsheetml/2006/main" count="258" uniqueCount="192">
  <si>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</si>
  <si>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</si>
  <si>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</si>
  <si>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</si>
  <si>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</si>
  <si>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</si>
  <si>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</si>
  <si>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</si>
  <si>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</si>
  <si>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</si>
  <si>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</si>
  <si>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</si>
  <si>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</si>
  <si>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</si>
  <si>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</si>
  <si>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</si>
  <si>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</si>
  <si>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</si>
  <si>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</si>
  <si>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</si>
  <si>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</si>
  <si>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</si>
  <si>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</si>
  <si>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</si>
  <si>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</si>
  <si>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</si>
  <si>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</si>
  <si>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</si>
  <si>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</si>
  <si>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</si>
  <si>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</si>
  <si>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</si>
  <si>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</si>
  <si>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</si>
  <si>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</si>
  <si>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</si>
  <si>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</si>
  <si>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</si>
  <si>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</si>
  <si>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</si>
  <si>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</si>
  <si>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</si>
  <si>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</si>
  <si>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</si>
  <si>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</si>
  <si>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</si>
  <si>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</si>
  <si>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</si>
  <si>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</si>
  <si>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</si>
  <si>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</si>
  <si>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</si>
  <si>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</si>
  <si>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</si>
  <si>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</si>
  <si>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</si>
  <si>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</si>
  <si>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</si>
  <si>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</si>
  <si>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</si>
  <si>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</si>
  <si>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</si>
  <si>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</si>
  <si>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</si>
  <si>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</si>
  <si>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</si>
  <si>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</si>
  <si>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</si>
  <si>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</si>
  <si>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</si>
  <si>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</si>
  <si>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</si>
  <si>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</si>
  <si>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</si>
  <si>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</si>
  <si>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</si>
  <si>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</si>
  <si>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</si>
  <si>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</si>
  <si>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</si>
  <si>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</si>
  <si>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</si>
  <si>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</si>
  <si>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</si>
  <si>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</si>
  <si>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</si>
  <si>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</si>
  <si>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</si>
  <si>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</si>
  <si>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</si>
  <si>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</si>
  <si>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</si>
  <si>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</si>
  <si>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</si>
  <si>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</si>
  <si>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</si>
  <si>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</si>
  <si>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</si>
  <si>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</si>
  <si>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</si>
  <si>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</si>
  <si>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</si>
  <si>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</si>
  <si>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</si>
  <si>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</si>
  <si>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</si>
  <si>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</si>
  <si>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</si>
  <si>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</si>
  <si>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</si>
  <si>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</si>
  <si>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</si>
  <si>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</si>
  <si>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</si>
  <si>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</si>
  <si>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</si>
  <si>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</si>
  <si>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</si>
  <si>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</si>
  <si>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</si>
  <si>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</si>
  <si>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</si>
  <si>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</si>
  <si>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</si>
  <si>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</si>
  <si>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</si>
  <si>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</si>
  <si>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</si>
  <si>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</si>
  <si>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</si>
  <si>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</si>
  <si>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</si>
  <si>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スターキッズ</t>
    <phoneticPr fontId="2"/>
  </si>
  <si>
    <t>千葉市</t>
    <rPh sb="0" eb="3">
      <t>チバシ</t>
    </rPh>
    <phoneticPr fontId="2"/>
  </si>
  <si>
    <t>JR</t>
    <phoneticPr fontId="2"/>
  </si>
  <si>
    <t>蘇我</t>
    <rPh sb="0" eb="2">
      <t>ソガ</t>
    </rPh>
    <phoneticPr fontId="2"/>
  </si>
  <si>
    <t>斉藤</t>
    <rPh sb="0" eb="2">
      <t>サイトウ</t>
    </rPh>
    <phoneticPr fontId="2"/>
  </si>
  <si>
    <t>清隆</t>
    <rPh sb="0" eb="2">
      <t>キヨタカ</t>
    </rPh>
    <phoneticPr fontId="2"/>
  </si>
  <si>
    <t>260</t>
    <phoneticPr fontId="2"/>
  </si>
  <si>
    <t>0851</t>
    <phoneticPr fontId="2"/>
  </si>
  <si>
    <t>千葉市中央区矢作町926-1</t>
    <rPh sb="0" eb="3">
      <t>チバシ</t>
    </rPh>
    <rPh sb="3" eb="6">
      <t>チュウオウク</t>
    </rPh>
    <rPh sb="6" eb="9">
      <t>ヤハギチョウ</t>
    </rPh>
    <phoneticPr fontId="2"/>
  </si>
  <si>
    <t>090</t>
    <phoneticPr fontId="2"/>
  </si>
  <si>
    <t>5330</t>
    <phoneticPr fontId="2"/>
  </si>
  <si>
    <t>2649</t>
    <phoneticPr fontId="2"/>
  </si>
  <si>
    <t>大島</t>
    <rPh sb="0" eb="2">
      <t>オオシマ</t>
    </rPh>
    <phoneticPr fontId="2"/>
  </si>
  <si>
    <t>智美</t>
    <rPh sb="0" eb="2">
      <t>トモミ</t>
    </rPh>
    <phoneticPr fontId="2"/>
  </si>
  <si>
    <t>266</t>
    <phoneticPr fontId="2"/>
  </si>
  <si>
    <t>0033</t>
    <phoneticPr fontId="2"/>
  </si>
  <si>
    <t>千葉市緑区おゆみ野南3-21-53</t>
    <rPh sb="0" eb="3">
      <t>チバシ</t>
    </rPh>
    <rPh sb="3" eb="5">
      <t>ミドリク</t>
    </rPh>
    <rPh sb="8" eb="9">
      <t>ノ</t>
    </rPh>
    <rPh sb="9" eb="10">
      <t>ミナミ</t>
    </rPh>
    <phoneticPr fontId="2"/>
  </si>
  <si>
    <t>4522</t>
    <phoneticPr fontId="2"/>
  </si>
  <si>
    <t>6648</t>
    <phoneticPr fontId="2"/>
  </si>
  <si>
    <t>きよ子</t>
    <rPh sb="2" eb="3">
      <t>コ</t>
    </rPh>
    <phoneticPr fontId="2"/>
  </si>
  <si>
    <t>2745</t>
    <phoneticPr fontId="2"/>
  </si>
  <si>
    <t>2027</t>
    <phoneticPr fontId="2"/>
  </si>
  <si>
    <t>①</t>
    <phoneticPr fontId="2"/>
  </si>
  <si>
    <t>早川</t>
    <rPh sb="0" eb="2">
      <t>ハヤカワ</t>
    </rPh>
    <phoneticPr fontId="2"/>
  </si>
  <si>
    <t>明希音</t>
    <rPh sb="0" eb="1">
      <t>アカ</t>
    </rPh>
    <rPh sb="2" eb="3">
      <t>オト</t>
    </rPh>
    <phoneticPr fontId="2"/>
  </si>
  <si>
    <t>アキノ</t>
    <phoneticPr fontId="2"/>
  </si>
  <si>
    <t>ハヤカワ</t>
    <phoneticPr fontId="2"/>
  </si>
  <si>
    <t>オオシマ</t>
    <phoneticPr fontId="2"/>
  </si>
  <si>
    <t>ケイタ</t>
    <phoneticPr fontId="2"/>
  </si>
  <si>
    <t>サイトウ</t>
    <phoneticPr fontId="2"/>
  </si>
  <si>
    <t>キヨコ</t>
    <phoneticPr fontId="2"/>
  </si>
  <si>
    <t>キヨタカ</t>
    <phoneticPr fontId="2"/>
  </si>
  <si>
    <t>トモミ</t>
    <phoneticPr fontId="2"/>
  </si>
  <si>
    <t>恵太</t>
    <rPh sb="0" eb="2">
      <t>ケイタ</t>
    </rPh>
    <phoneticPr fontId="2"/>
  </si>
  <si>
    <t>アキモト</t>
    <phoneticPr fontId="2"/>
  </si>
  <si>
    <t>リン</t>
    <phoneticPr fontId="2"/>
  </si>
  <si>
    <t>秋元</t>
    <rPh sb="0" eb="2">
      <t>アキモト</t>
    </rPh>
    <phoneticPr fontId="2"/>
  </si>
  <si>
    <t>麟</t>
    <rPh sb="0" eb="1">
      <t>リン</t>
    </rPh>
    <phoneticPr fontId="2"/>
  </si>
  <si>
    <t>林</t>
    <rPh sb="0" eb="1">
      <t>ハヤシ</t>
    </rPh>
    <phoneticPr fontId="2"/>
  </si>
  <si>
    <t>ハヤシ</t>
    <phoneticPr fontId="2"/>
  </si>
  <si>
    <t>マサキ</t>
    <phoneticPr fontId="2"/>
  </si>
  <si>
    <t>カシワギ</t>
    <phoneticPr fontId="2"/>
  </si>
  <si>
    <t>ハルト</t>
    <phoneticPr fontId="2"/>
  </si>
  <si>
    <t>柏木</t>
    <rPh sb="0" eb="2">
      <t>カシワギ</t>
    </rPh>
    <phoneticPr fontId="2"/>
  </si>
  <si>
    <t>悠大</t>
    <rPh sb="0" eb="1">
      <t>ハル</t>
    </rPh>
    <rPh sb="1" eb="2">
      <t>ダイ</t>
    </rPh>
    <phoneticPr fontId="2"/>
  </si>
  <si>
    <t>カンザキ</t>
    <phoneticPr fontId="2"/>
  </si>
  <si>
    <t>エイノスケ</t>
    <phoneticPr fontId="2"/>
  </si>
  <si>
    <t>神崎</t>
    <rPh sb="0" eb="2">
      <t>カンザキ</t>
    </rPh>
    <phoneticPr fontId="2"/>
  </si>
  <si>
    <t>永之介</t>
    <rPh sb="0" eb="1">
      <t>エイ</t>
    </rPh>
    <rPh sb="1" eb="2">
      <t>ノ</t>
    </rPh>
    <rPh sb="2" eb="3">
      <t>スケ</t>
    </rPh>
    <phoneticPr fontId="2"/>
  </si>
  <si>
    <t>星久喜小学校</t>
    <rPh sb="0" eb="1">
      <t>ホシ</t>
    </rPh>
    <rPh sb="1" eb="3">
      <t>クキ</t>
    </rPh>
    <rPh sb="3" eb="6">
      <t>ショウガッコウ</t>
    </rPh>
    <phoneticPr fontId="2"/>
  </si>
  <si>
    <t>おゆみ野南小学校</t>
    <rPh sb="3" eb="4">
      <t>ノ</t>
    </rPh>
    <rPh sb="4" eb="5">
      <t>ミナミ</t>
    </rPh>
    <rPh sb="5" eb="8">
      <t>ショウガッコウ</t>
    </rPh>
    <phoneticPr fontId="2"/>
  </si>
  <si>
    <t>都小学校</t>
    <rPh sb="0" eb="1">
      <t>ミヤコ</t>
    </rPh>
    <rPh sb="1" eb="4">
      <t>ショウガッコウ</t>
    </rPh>
    <phoneticPr fontId="2"/>
  </si>
  <si>
    <t>0428598</t>
    <phoneticPr fontId="2"/>
  </si>
  <si>
    <t>0489725</t>
    <phoneticPr fontId="2"/>
  </si>
  <si>
    <t>三好</t>
    <rPh sb="0" eb="2">
      <t>ミヨシ</t>
    </rPh>
    <phoneticPr fontId="2"/>
  </si>
  <si>
    <t>朔彌</t>
    <rPh sb="0" eb="1">
      <t>サク</t>
    </rPh>
    <rPh sb="1" eb="2">
      <t>ヤ</t>
    </rPh>
    <phoneticPr fontId="2"/>
  </si>
  <si>
    <t>ミヨシ</t>
    <phoneticPr fontId="2"/>
  </si>
  <si>
    <t>サクヤ</t>
    <phoneticPr fontId="2"/>
  </si>
  <si>
    <t>６年生中心のチーム。試合を盛り上げて頑張れ！我がチームのモットーは、正確なサーブを打つこと！さあ、一つになって突っ走れ！</t>
    <rPh sb="1" eb="3">
      <t>ネンセイ</t>
    </rPh>
    <rPh sb="3" eb="5">
      <t>チュウシン</t>
    </rPh>
    <rPh sb="10" eb="12">
      <t>シアイ</t>
    </rPh>
    <rPh sb="13" eb="14">
      <t>モ</t>
    </rPh>
    <rPh sb="15" eb="16">
      <t>ア</t>
    </rPh>
    <rPh sb="18" eb="20">
      <t>ガンバ</t>
    </rPh>
    <rPh sb="22" eb="23">
      <t>ワ</t>
    </rPh>
    <rPh sb="34" eb="36">
      <t>セイカク</t>
    </rPh>
    <rPh sb="41" eb="42">
      <t>ウ</t>
    </rPh>
    <rPh sb="49" eb="50">
      <t>ヒト</t>
    </rPh>
    <rPh sb="55" eb="56">
      <t>ツ</t>
    </rPh>
    <rPh sb="57" eb="58">
      <t>パシ</t>
    </rPh>
    <phoneticPr fontId="2"/>
  </si>
  <si>
    <t>雅紀</t>
    <rPh sb="0" eb="1">
      <t>マサ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</si>
</sst>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3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1" zoomScaleNormal="100" workbookViewId="0">
      <selection activeCell="E33" sqref="E33:F33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>
      <c r="A2" s="193" t="s">
        <v>121</v>
      </c>
      <c r="B2" s="194"/>
      <c r="C2" s="195" t="s">
        <v>132</v>
      </c>
      <c r="D2" s="196"/>
      <c r="E2" s="196"/>
      <c r="F2" s="196"/>
      <c r="G2" s="196"/>
      <c r="H2" s="196"/>
      <c r="I2" s="197"/>
      <c r="J2" s="62" t="s">
        <v>119</v>
      </c>
      <c r="K2" s="63"/>
      <c r="L2" s="63"/>
      <c r="M2" s="63"/>
      <c r="N2" s="63"/>
      <c r="O2" s="64"/>
      <c r="P2" s="62" t="s">
        <v>97</v>
      </c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92" t="s">
        <v>101</v>
      </c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8" t="s">
        <v>122</v>
      </c>
      <c r="B3" s="199"/>
      <c r="C3" s="200" t="s">
        <v>132</v>
      </c>
      <c r="D3" s="201"/>
      <c r="E3" s="201"/>
      <c r="F3" s="201"/>
      <c r="G3" s="201"/>
      <c r="H3" s="201"/>
      <c r="I3" s="202"/>
      <c r="J3" s="59" t="s">
        <v>90</v>
      </c>
      <c r="K3" s="60"/>
      <c r="L3" s="60"/>
      <c r="M3" s="60"/>
      <c r="N3" s="60"/>
      <c r="O3" s="61"/>
      <c r="P3" s="190" t="s">
        <v>133</v>
      </c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62" t="s">
        <v>112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0" t="s">
        <v>123</v>
      </c>
      <c r="B4" s="81"/>
      <c r="C4" s="70">
        <v>430681634</v>
      </c>
      <c r="D4" s="71"/>
      <c r="E4" s="71"/>
      <c r="F4" s="71"/>
      <c r="G4" s="71"/>
      <c r="H4" s="71"/>
      <c r="I4" s="72"/>
      <c r="J4" s="90" t="s">
        <v>117</v>
      </c>
      <c r="K4" s="91"/>
      <c r="L4" s="91"/>
      <c r="M4" s="91"/>
      <c r="N4" s="91"/>
      <c r="O4" s="92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2" t="s">
        <v>116</v>
      </c>
      <c r="B5" s="83"/>
      <c r="C5" s="73"/>
      <c r="D5" s="74"/>
      <c r="E5" s="74"/>
      <c r="F5" s="74"/>
      <c r="G5" s="74"/>
      <c r="H5" s="74"/>
      <c r="I5" s="75"/>
      <c r="J5" s="123">
        <v>13001</v>
      </c>
      <c r="K5" s="123"/>
      <c r="L5" s="123"/>
      <c r="M5" s="123"/>
      <c r="N5" s="123"/>
      <c r="O5" s="123"/>
      <c r="P5" s="179" t="s">
        <v>134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80" t="s">
        <v>135</v>
      </c>
      <c r="AF5" s="179"/>
      <c r="AG5" s="179"/>
      <c r="AH5" s="179"/>
      <c r="AI5" s="179"/>
      <c r="AJ5" s="179"/>
      <c r="AK5" s="181"/>
      <c r="AL5" s="181"/>
      <c r="AM5" s="181"/>
      <c r="AN5" s="181"/>
      <c r="AO5" s="181"/>
      <c r="AP5" s="181"/>
      <c r="AQ5" s="181"/>
      <c r="AR5" s="181"/>
      <c r="AS5" s="182"/>
      <c r="AT5" s="33"/>
      <c r="AV5" s="22" t="s">
        <v>93</v>
      </c>
      <c r="AW5" t="s">
        <v>118</v>
      </c>
    </row>
    <row r="6" spans="1:51" ht="22.5" customHeight="1">
      <c r="A6" s="76" t="s">
        <v>80</v>
      </c>
      <c r="B6" s="77"/>
      <c r="C6" s="208" t="s">
        <v>107</v>
      </c>
      <c r="D6" s="209"/>
      <c r="E6" s="184" t="s">
        <v>108</v>
      </c>
      <c r="F6" s="185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8" t="s">
        <v>95</v>
      </c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9" t="s">
        <v>96</v>
      </c>
      <c r="AL6" s="189"/>
      <c r="AM6" s="189"/>
      <c r="AN6" s="189"/>
      <c r="AO6" s="189"/>
      <c r="AP6" s="189"/>
      <c r="AQ6" s="189"/>
      <c r="AR6" s="189"/>
      <c r="AS6" s="189"/>
      <c r="AT6" s="34" t="s">
        <v>124</v>
      </c>
    </row>
    <row r="7" spans="1:51" ht="13.5" customHeight="1">
      <c r="A7" s="76"/>
      <c r="B7" s="77"/>
      <c r="C7" s="124" t="s">
        <v>161</v>
      </c>
      <c r="D7" s="112"/>
      <c r="E7" s="88" t="s">
        <v>163</v>
      </c>
      <c r="F7" s="89"/>
      <c r="G7" s="68">
        <v>505896994</v>
      </c>
      <c r="H7" s="68"/>
      <c r="I7" s="68"/>
      <c r="J7" s="68"/>
      <c r="K7" s="68"/>
      <c r="L7" s="68"/>
      <c r="M7" s="69" t="s">
        <v>184</v>
      </c>
      <c r="N7" s="68"/>
      <c r="O7" s="68"/>
      <c r="P7" s="65" t="s">
        <v>7</v>
      </c>
      <c r="Q7" s="66"/>
      <c r="R7" s="133" t="s">
        <v>138</v>
      </c>
      <c r="S7" s="86"/>
      <c r="T7" s="86"/>
      <c r="U7" s="86"/>
      <c r="V7" s="27" t="s">
        <v>8</v>
      </c>
      <c r="W7" s="84" t="s">
        <v>139</v>
      </c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35" t="s">
        <v>9</v>
      </c>
      <c r="AL7" s="125" t="s">
        <v>141</v>
      </c>
      <c r="AM7" s="126"/>
      <c r="AN7" s="126"/>
      <c r="AO7" s="126"/>
      <c r="AP7" s="126"/>
      <c r="AQ7" s="126"/>
      <c r="AR7" s="126"/>
      <c r="AS7" s="36" t="s">
        <v>10</v>
      </c>
      <c r="AT7" s="235">
        <v>70</v>
      </c>
    </row>
    <row r="8" spans="1:51" ht="18" customHeight="1">
      <c r="A8" s="76"/>
      <c r="B8" s="77"/>
      <c r="C8" s="117" t="s">
        <v>136</v>
      </c>
      <c r="D8" s="115"/>
      <c r="E8" s="118" t="s">
        <v>137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27" t="s">
        <v>140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142</v>
      </c>
      <c r="AL8" s="130"/>
      <c r="AM8" s="130"/>
      <c r="AN8" s="130"/>
      <c r="AO8" s="37" t="s">
        <v>11</v>
      </c>
      <c r="AP8" s="131" t="s">
        <v>143</v>
      </c>
      <c r="AQ8" s="130"/>
      <c r="AR8" s="130"/>
      <c r="AS8" s="132"/>
      <c r="AT8" s="235"/>
    </row>
    <row r="9" spans="1:51" ht="14.4" customHeight="1">
      <c r="A9" s="76" t="s">
        <v>82</v>
      </c>
      <c r="B9" s="77"/>
      <c r="C9" s="124" t="s">
        <v>159</v>
      </c>
      <c r="D9" s="112"/>
      <c r="E9" s="88" t="s">
        <v>164</v>
      </c>
      <c r="F9" s="89"/>
      <c r="G9" s="68">
        <v>520423679</v>
      </c>
      <c r="H9" s="68"/>
      <c r="I9" s="68"/>
      <c r="J9" s="68"/>
      <c r="K9" s="68"/>
      <c r="L9" s="68"/>
      <c r="M9" s="69" t="s">
        <v>185</v>
      </c>
      <c r="N9" s="68"/>
      <c r="O9" s="68"/>
      <c r="P9" s="65" t="s">
        <v>7</v>
      </c>
      <c r="Q9" s="66"/>
      <c r="R9" s="133" t="s">
        <v>146</v>
      </c>
      <c r="S9" s="86"/>
      <c r="T9" s="86"/>
      <c r="U9" s="86"/>
      <c r="V9" s="27" t="s">
        <v>8</v>
      </c>
      <c r="W9" s="84" t="s">
        <v>147</v>
      </c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7"/>
      <c r="AK9" s="35" t="s">
        <v>125</v>
      </c>
      <c r="AL9" s="125" t="s">
        <v>141</v>
      </c>
      <c r="AM9" s="126"/>
      <c r="AN9" s="126"/>
      <c r="AO9" s="126"/>
      <c r="AP9" s="126"/>
      <c r="AQ9" s="126"/>
      <c r="AR9" s="126"/>
      <c r="AS9" s="36" t="s">
        <v>126</v>
      </c>
      <c r="AT9" s="236">
        <v>51</v>
      </c>
    </row>
    <row r="10" spans="1:51" ht="18" customHeight="1">
      <c r="A10" s="76"/>
      <c r="B10" s="77"/>
      <c r="C10" s="117" t="s">
        <v>144</v>
      </c>
      <c r="D10" s="115"/>
      <c r="E10" s="118" t="s">
        <v>145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127" t="s">
        <v>148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6"/>
      <c r="AK10" s="129" t="s">
        <v>149</v>
      </c>
      <c r="AL10" s="130"/>
      <c r="AM10" s="130"/>
      <c r="AN10" s="130"/>
      <c r="AO10" s="37" t="s">
        <v>127</v>
      </c>
      <c r="AP10" s="131" t="s">
        <v>150</v>
      </c>
      <c r="AQ10" s="130"/>
      <c r="AR10" s="130"/>
      <c r="AS10" s="132"/>
      <c r="AT10" s="236"/>
    </row>
    <row r="11" spans="1:51" ht="14.4" customHeight="1">
      <c r="A11" s="76" t="s">
        <v>83</v>
      </c>
      <c r="B11" s="77"/>
      <c r="C11" s="111"/>
      <c r="D11" s="112"/>
      <c r="E11" s="112"/>
      <c r="F11" s="89"/>
      <c r="G11" s="68"/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6"/>
      <c r="S11" s="86"/>
      <c r="T11" s="86"/>
      <c r="U11" s="86"/>
      <c r="V11" s="27" t="s">
        <v>8</v>
      </c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7"/>
      <c r="AK11" s="35" t="s">
        <v>125</v>
      </c>
      <c r="AL11" s="126"/>
      <c r="AM11" s="126"/>
      <c r="AN11" s="126"/>
      <c r="AO11" s="126"/>
      <c r="AP11" s="126"/>
      <c r="AQ11" s="126"/>
      <c r="AR11" s="126"/>
      <c r="AS11" s="36" t="s">
        <v>126</v>
      </c>
      <c r="AT11" s="236"/>
    </row>
    <row r="12" spans="1:51" ht="18" customHeight="1">
      <c r="A12" s="76"/>
      <c r="B12" s="77"/>
      <c r="C12" s="114"/>
      <c r="D12" s="115"/>
      <c r="E12" s="115"/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127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6"/>
      <c r="AK12" s="187"/>
      <c r="AL12" s="130"/>
      <c r="AM12" s="130"/>
      <c r="AN12" s="130"/>
      <c r="AO12" s="37" t="s">
        <v>127</v>
      </c>
      <c r="AP12" s="130"/>
      <c r="AQ12" s="130"/>
      <c r="AR12" s="130"/>
      <c r="AS12" s="132"/>
      <c r="AT12" s="236"/>
    </row>
    <row r="13" spans="1:51" ht="15" customHeight="1">
      <c r="A13" s="76" t="s">
        <v>84</v>
      </c>
      <c r="B13" s="77"/>
      <c r="C13" s="124" t="s">
        <v>161</v>
      </c>
      <c r="D13" s="112"/>
      <c r="E13" s="88" t="s">
        <v>162</v>
      </c>
      <c r="F13" s="89"/>
      <c r="G13" s="113"/>
      <c r="H13" s="113"/>
      <c r="I13" s="113"/>
      <c r="J13" s="113"/>
      <c r="K13" s="113"/>
      <c r="L13" s="113"/>
      <c r="M13" s="113"/>
      <c r="N13" s="113"/>
      <c r="O13" s="113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237"/>
    </row>
    <row r="14" spans="1:51" ht="18" customHeight="1">
      <c r="A14" s="76"/>
      <c r="B14" s="77"/>
      <c r="C14" s="117" t="s">
        <v>136</v>
      </c>
      <c r="D14" s="115"/>
      <c r="E14" s="118" t="s">
        <v>151</v>
      </c>
      <c r="F14" s="116"/>
      <c r="G14" s="113"/>
      <c r="H14" s="113"/>
      <c r="I14" s="113"/>
      <c r="J14" s="113"/>
      <c r="K14" s="113"/>
      <c r="L14" s="113"/>
      <c r="M14" s="113"/>
      <c r="N14" s="113"/>
      <c r="O14" s="113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237"/>
    </row>
    <row r="15" spans="1:51" ht="15" customHeight="1">
      <c r="A15" s="122" t="s">
        <v>98</v>
      </c>
      <c r="B15" s="77"/>
      <c r="C15" s="124" t="s">
        <v>161</v>
      </c>
      <c r="D15" s="112"/>
      <c r="E15" s="88" t="s">
        <v>162</v>
      </c>
      <c r="F15" s="89"/>
      <c r="G15" s="113"/>
      <c r="H15" s="113"/>
      <c r="I15" s="113"/>
      <c r="J15" s="113"/>
      <c r="K15" s="113"/>
      <c r="L15" s="113"/>
      <c r="M15" s="113"/>
      <c r="N15" s="113"/>
      <c r="O15" s="113"/>
      <c r="P15" s="65" t="s">
        <v>7</v>
      </c>
      <c r="Q15" s="66"/>
      <c r="R15" s="133" t="s">
        <v>138</v>
      </c>
      <c r="S15" s="86"/>
      <c r="T15" s="86"/>
      <c r="U15" s="86"/>
      <c r="V15" s="27" t="s">
        <v>8</v>
      </c>
      <c r="W15" s="84" t="s">
        <v>139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7"/>
      <c r="AK15" s="35" t="s">
        <v>125</v>
      </c>
      <c r="AL15" s="125" t="s">
        <v>141</v>
      </c>
      <c r="AM15" s="126"/>
      <c r="AN15" s="126"/>
      <c r="AO15" s="126"/>
      <c r="AP15" s="126"/>
      <c r="AQ15" s="126"/>
      <c r="AR15" s="126"/>
      <c r="AS15" s="36" t="s">
        <v>126</v>
      </c>
      <c r="AT15" s="236">
        <v>65</v>
      </c>
    </row>
    <row r="16" spans="1:51" ht="18" customHeight="1">
      <c r="A16" s="76"/>
      <c r="B16" s="77"/>
      <c r="C16" s="117" t="s">
        <v>136</v>
      </c>
      <c r="D16" s="115"/>
      <c r="E16" s="118" t="s">
        <v>151</v>
      </c>
      <c r="F16" s="116"/>
      <c r="G16" s="113"/>
      <c r="H16" s="113"/>
      <c r="I16" s="113"/>
      <c r="J16" s="113"/>
      <c r="K16" s="113"/>
      <c r="L16" s="113"/>
      <c r="M16" s="113"/>
      <c r="N16" s="113"/>
      <c r="O16" s="113"/>
      <c r="P16" s="127" t="s">
        <v>140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6"/>
      <c r="AK16" s="129" t="s">
        <v>152</v>
      </c>
      <c r="AL16" s="130"/>
      <c r="AM16" s="130"/>
      <c r="AN16" s="130"/>
      <c r="AO16" s="37" t="s">
        <v>127</v>
      </c>
      <c r="AP16" s="131" t="s">
        <v>153</v>
      </c>
      <c r="AQ16" s="130"/>
      <c r="AR16" s="130"/>
      <c r="AS16" s="132"/>
      <c r="AT16" s="236"/>
    </row>
    <row r="17" spans="1:46">
      <c r="A17" s="76" t="s">
        <v>0</v>
      </c>
      <c r="B17" s="77"/>
      <c r="C17" s="139" t="str">
        <f>IF(P16="","",P16)</f>
        <v>千葉市中央区矢作町926-1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6"/>
      <c r="B18" s="77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6" t="s">
        <v>1</v>
      </c>
      <c r="B19" s="77"/>
      <c r="C19" s="139" t="str">
        <f>IF(AL15="","",AL15&amp;"-"&amp;AK16&amp;"-"&amp;AP16)</f>
        <v>090-2745-2027</v>
      </c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6"/>
      <c r="B20" s="77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6" t="s">
        <v>85</v>
      </c>
      <c r="B21" s="77"/>
      <c r="C21" s="53" t="s">
        <v>141</v>
      </c>
      <c r="D21" s="54"/>
      <c r="E21" s="54">
        <v>2745</v>
      </c>
      <c r="F21" s="54"/>
      <c r="G21" s="54">
        <v>2027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78"/>
      <c r="B22" s="79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40" t="s">
        <v>105</v>
      </c>
      <c r="D23" s="141"/>
      <c r="E23" s="142" t="s">
        <v>106</v>
      </c>
      <c r="F23" s="143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5" t="s">
        <v>99</v>
      </c>
      <c r="Q23" s="119"/>
      <c r="R23" s="119"/>
      <c r="S23" s="119"/>
      <c r="T23" s="20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7"/>
      <c r="C24" s="150" t="s">
        <v>103</v>
      </c>
      <c r="D24" s="151"/>
      <c r="E24" s="152" t="s">
        <v>104</v>
      </c>
      <c r="F24" s="153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207"/>
      <c r="U24" s="1"/>
      <c r="V24" s="1"/>
      <c r="W24" s="1"/>
      <c r="X24" s="1"/>
      <c r="Y24" s="135" t="s">
        <v>100</v>
      </c>
      <c r="Z24" s="136"/>
      <c r="AA24" s="136"/>
      <c r="AB24" s="136"/>
      <c r="AC24" s="136"/>
      <c r="AD24" s="136"/>
      <c r="AE24" s="136"/>
      <c r="AF24" s="136"/>
      <c r="AG24" s="13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7">
        <v>1</v>
      </c>
      <c r="B25" s="138" t="s">
        <v>154</v>
      </c>
      <c r="C25" s="124" t="s">
        <v>158</v>
      </c>
      <c r="D25" s="112"/>
      <c r="E25" s="88" t="s">
        <v>157</v>
      </c>
      <c r="F25" s="89"/>
      <c r="G25" s="93">
        <v>6</v>
      </c>
      <c r="H25" s="95"/>
      <c r="I25" s="134" t="s">
        <v>181</v>
      </c>
      <c r="J25" s="94"/>
      <c r="K25" s="94"/>
      <c r="L25" s="95"/>
      <c r="M25" s="93">
        <v>518028459</v>
      </c>
      <c r="N25" s="94"/>
      <c r="O25" s="95"/>
      <c r="P25" s="93">
        <v>144</v>
      </c>
      <c r="Q25" s="94"/>
      <c r="R25" s="94"/>
      <c r="S25" s="94"/>
      <c r="T25" s="99"/>
      <c r="U25" s="1"/>
      <c r="V25" s="1"/>
      <c r="W25" s="1"/>
      <c r="X25" s="1"/>
      <c r="Y25" s="101">
        <v>9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7" t="s">
        <v>155</v>
      </c>
      <c r="D26" s="115"/>
      <c r="E26" s="118" t="s">
        <v>156</v>
      </c>
      <c r="F26" s="116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7">
        <v>2</v>
      </c>
      <c r="B27" s="109">
        <v>2</v>
      </c>
      <c r="C27" s="124" t="s">
        <v>159</v>
      </c>
      <c r="D27" s="112"/>
      <c r="E27" s="88" t="s">
        <v>160</v>
      </c>
      <c r="F27" s="89"/>
      <c r="G27" s="93">
        <v>6</v>
      </c>
      <c r="H27" s="95"/>
      <c r="I27" s="134" t="s">
        <v>182</v>
      </c>
      <c r="J27" s="94"/>
      <c r="K27" s="94"/>
      <c r="L27" s="95"/>
      <c r="M27" s="93">
        <v>519839993</v>
      </c>
      <c r="N27" s="94"/>
      <c r="O27" s="95"/>
      <c r="P27" s="93">
        <v>148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7" t="s">
        <v>144</v>
      </c>
      <c r="D28" s="115"/>
      <c r="E28" s="118" t="s">
        <v>165</v>
      </c>
      <c r="F28" s="116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7">
        <v>3</v>
      </c>
      <c r="B29" s="109">
        <v>3</v>
      </c>
      <c r="C29" s="124" t="s">
        <v>166</v>
      </c>
      <c r="D29" s="112"/>
      <c r="E29" s="88" t="s">
        <v>167</v>
      </c>
      <c r="F29" s="89"/>
      <c r="G29" s="93">
        <v>6</v>
      </c>
      <c r="H29" s="95"/>
      <c r="I29" s="134" t="s">
        <v>183</v>
      </c>
      <c r="J29" s="94"/>
      <c r="K29" s="94"/>
      <c r="L29" s="95"/>
      <c r="M29" s="93">
        <v>520396416</v>
      </c>
      <c r="N29" s="94"/>
      <c r="O29" s="95"/>
      <c r="P29" s="93">
        <v>144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7" t="s">
        <v>168</v>
      </c>
      <c r="D30" s="115"/>
      <c r="E30" s="118" t="s">
        <v>169</v>
      </c>
      <c r="F30" s="116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7">
        <v>4</v>
      </c>
      <c r="B31" s="109">
        <v>4</v>
      </c>
      <c r="C31" s="124" t="s">
        <v>171</v>
      </c>
      <c r="D31" s="112"/>
      <c r="E31" s="88" t="s">
        <v>172</v>
      </c>
      <c r="F31" s="89"/>
      <c r="G31" s="93">
        <v>6</v>
      </c>
      <c r="H31" s="95"/>
      <c r="I31" s="93" t="s">
        <v>181</v>
      </c>
      <c r="J31" s="94"/>
      <c r="K31" s="94"/>
      <c r="L31" s="95"/>
      <c r="M31" s="93">
        <v>522042755</v>
      </c>
      <c r="N31" s="94"/>
      <c r="O31" s="95"/>
      <c r="P31" s="93">
        <v>163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7" t="s">
        <v>170</v>
      </c>
      <c r="D32" s="115"/>
      <c r="E32" s="118" t="s">
        <v>191</v>
      </c>
      <c r="F32" s="116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5" t="s">
        <v>129</v>
      </c>
      <c r="Z32" s="136"/>
      <c r="AA32" s="136"/>
      <c r="AB32" s="136"/>
      <c r="AC32" s="136"/>
      <c r="AD32" s="136"/>
      <c r="AE32" s="136"/>
      <c r="AF32" s="136"/>
      <c r="AG32" s="13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7">
        <v>5</v>
      </c>
      <c r="B33" s="109">
        <v>5</v>
      </c>
      <c r="C33" s="124" t="s">
        <v>188</v>
      </c>
      <c r="D33" s="112"/>
      <c r="E33" s="88" t="s">
        <v>189</v>
      </c>
      <c r="F33" s="89"/>
      <c r="G33" s="93">
        <v>6</v>
      </c>
      <c r="H33" s="95"/>
      <c r="I33" s="93" t="s">
        <v>181</v>
      </c>
      <c r="J33" s="94"/>
      <c r="K33" s="94"/>
      <c r="L33" s="95"/>
      <c r="M33" s="93">
        <v>523275794</v>
      </c>
      <c r="N33" s="94"/>
      <c r="O33" s="95"/>
      <c r="P33" s="93">
        <v>165</v>
      </c>
      <c r="Q33" s="94"/>
      <c r="R33" s="94"/>
      <c r="S33" s="94"/>
      <c r="T33" s="99"/>
      <c r="U33" s="1"/>
      <c r="V33" s="1"/>
      <c r="W33" s="1"/>
      <c r="X33" s="1"/>
      <c r="Y33" s="203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7" t="s">
        <v>186</v>
      </c>
      <c r="D34" s="115"/>
      <c r="E34" s="118" t="s">
        <v>187</v>
      </c>
      <c r="F34" s="116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4"/>
      <c r="Z34" s="156"/>
      <c r="AA34" s="156"/>
      <c r="AB34" s="156"/>
      <c r="AC34" s="156"/>
      <c r="AD34" s="156"/>
      <c r="AE34" s="156"/>
      <c r="AF34" s="156"/>
      <c r="AG34" s="18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7">
        <v>6</v>
      </c>
      <c r="B35" s="109">
        <v>6</v>
      </c>
      <c r="C35" s="124" t="s">
        <v>173</v>
      </c>
      <c r="D35" s="112"/>
      <c r="E35" s="88" t="s">
        <v>174</v>
      </c>
      <c r="F35" s="89"/>
      <c r="G35" s="93">
        <v>5</v>
      </c>
      <c r="H35" s="95"/>
      <c r="I35" s="93" t="s">
        <v>181</v>
      </c>
      <c r="J35" s="94"/>
      <c r="K35" s="94"/>
      <c r="L35" s="95"/>
      <c r="M35" s="93">
        <v>521288932</v>
      </c>
      <c r="N35" s="94"/>
      <c r="O35" s="95"/>
      <c r="P35" s="93">
        <v>138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7" t="s">
        <v>175</v>
      </c>
      <c r="D36" s="115"/>
      <c r="E36" s="118" t="s">
        <v>176</v>
      </c>
      <c r="F36" s="116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7">
        <v>7</v>
      </c>
      <c r="B37" s="109">
        <v>7</v>
      </c>
      <c r="C37" s="124" t="s">
        <v>177</v>
      </c>
      <c r="D37" s="112"/>
      <c r="E37" s="88" t="s">
        <v>178</v>
      </c>
      <c r="F37" s="89"/>
      <c r="G37" s="93">
        <v>5</v>
      </c>
      <c r="H37" s="95"/>
      <c r="I37" s="93" t="s">
        <v>181</v>
      </c>
      <c r="J37" s="94"/>
      <c r="K37" s="94"/>
      <c r="L37" s="95"/>
      <c r="M37" s="93">
        <v>521555706</v>
      </c>
      <c r="N37" s="94"/>
      <c r="O37" s="95"/>
      <c r="P37" s="93">
        <v>141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7" t="s">
        <v>179</v>
      </c>
      <c r="D38" s="115"/>
      <c r="E38" s="118" t="s">
        <v>180</v>
      </c>
      <c r="F38" s="116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7">
        <v>8</v>
      </c>
      <c r="B39" s="109"/>
      <c r="C39" s="111"/>
      <c r="D39" s="112"/>
      <c r="E39" s="112"/>
      <c r="F39" s="89"/>
      <c r="G39" s="93"/>
      <c r="H39" s="95"/>
      <c r="I39" s="93"/>
      <c r="J39" s="94"/>
      <c r="K39" s="94"/>
      <c r="L39" s="95"/>
      <c r="M39" s="93"/>
      <c r="N39" s="94"/>
      <c r="O39" s="95"/>
      <c r="P39" s="93"/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4"/>
      <c r="D40" s="115"/>
      <c r="E40" s="115"/>
      <c r="F40" s="116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7">
        <v>9</v>
      </c>
      <c r="B41" s="109"/>
      <c r="C41" s="111"/>
      <c r="D41" s="112"/>
      <c r="E41" s="112"/>
      <c r="F41" s="89"/>
      <c r="G41" s="93"/>
      <c r="H41" s="95"/>
      <c r="I41" s="93"/>
      <c r="J41" s="94"/>
      <c r="K41" s="94"/>
      <c r="L41" s="95"/>
      <c r="M41" s="93"/>
      <c r="N41" s="94"/>
      <c r="O41" s="95"/>
      <c r="P41" s="93"/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4"/>
      <c r="D42" s="115"/>
      <c r="E42" s="115"/>
      <c r="F42" s="116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7">
        <v>10</v>
      </c>
      <c r="B43" s="109"/>
      <c r="C43" s="111"/>
      <c r="D43" s="112"/>
      <c r="E43" s="112"/>
      <c r="F43" s="89"/>
      <c r="G43" s="93"/>
      <c r="H43" s="95"/>
      <c r="I43" s="93"/>
      <c r="J43" s="94"/>
      <c r="K43" s="94"/>
      <c r="L43" s="95"/>
      <c r="M43" s="93"/>
      <c r="N43" s="94"/>
      <c r="O43" s="95"/>
      <c r="P43" s="93"/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4"/>
      <c r="D44" s="115"/>
      <c r="E44" s="115"/>
      <c r="F44" s="116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7">
        <v>11</v>
      </c>
      <c r="B45" s="109"/>
      <c r="C45" s="111"/>
      <c r="D45" s="112"/>
      <c r="E45" s="112"/>
      <c r="F45" s="89"/>
      <c r="G45" s="93"/>
      <c r="H45" s="95"/>
      <c r="I45" s="93"/>
      <c r="J45" s="94"/>
      <c r="K45" s="94"/>
      <c r="L45" s="95"/>
      <c r="M45" s="93"/>
      <c r="N45" s="94"/>
      <c r="O45" s="95"/>
      <c r="P45" s="93"/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4"/>
      <c r="D46" s="115"/>
      <c r="E46" s="115"/>
      <c r="F46" s="116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7">
        <v>12</v>
      </c>
      <c r="B47" s="109"/>
      <c r="C47" s="111"/>
      <c r="D47" s="112"/>
      <c r="E47" s="112"/>
      <c r="F47" s="89"/>
      <c r="G47" s="93"/>
      <c r="H47" s="95"/>
      <c r="I47" s="93"/>
      <c r="J47" s="94"/>
      <c r="K47" s="94"/>
      <c r="L47" s="95"/>
      <c r="M47" s="93"/>
      <c r="N47" s="94"/>
      <c r="O47" s="95"/>
      <c r="P47" s="93"/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7"/>
      <c r="B48" s="158"/>
      <c r="C48" s="159"/>
      <c r="D48" s="160"/>
      <c r="E48" s="160"/>
      <c r="F48" s="161"/>
      <c r="G48" s="154"/>
      <c r="H48" s="155"/>
      <c r="I48" s="154"/>
      <c r="J48" s="156"/>
      <c r="K48" s="156"/>
      <c r="L48" s="155"/>
      <c r="M48" s="154"/>
      <c r="N48" s="156"/>
      <c r="O48" s="155"/>
      <c r="P48" s="154"/>
      <c r="Q48" s="156"/>
      <c r="R48" s="156"/>
      <c r="S48" s="156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8">
        <v>13</v>
      </c>
      <c r="B49" s="219"/>
      <c r="C49" s="221"/>
      <c r="D49" s="222"/>
      <c r="E49" s="222"/>
      <c r="F49" s="223"/>
      <c r="G49" s="210"/>
      <c r="H49" s="212"/>
      <c r="I49" s="210"/>
      <c r="J49" s="211"/>
      <c r="K49" s="211"/>
      <c r="L49" s="212"/>
      <c r="M49" s="210"/>
      <c r="N49" s="211"/>
      <c r="O49" s="212"/>
      <c r="P49" s="210"/>
      <c r="Q49" s="211"/>
      <c r="R49" s="211"/>
      <c r="S49" s="211"/>
      <c r="T49" s="21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6"/>
      <c r="B50" s="220"/>
      <c r="C50" s="224"/>
      <c r="D50" s="225"/>
      <c r="E50" s="225"/>
      <c r="F50" s="226"/>
      <c r="G50" s="213"/>
      <c r="H50" s="215"/>
      <c r="I50" s="213"/>
      <c r="J50" s="214"/>
      <c r="K50" s="214"/>
      <c r="L50" s="215"/>
      <c r="M50" s="213"/>
      <c r="N50" s="214"/>
      <c r="O50" s="215"/>
      <c r="P50" s="213"/>
      <c r="Q50" s="214"/>
      <c r="R50" s="214"/>
      <c r="S50" s="214"/>
      <c r="T50" s="21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6">
        <v>14</v>
      </c>
      <c r="B51" s="219"/>
      <c r="C51" s="221"/>
      <c r="D51" s="222"/>
      <c r="E51" s="222"/>
      <c r="F51" s="223"/>
      <c r="G51" s="210"/>
      <c r="H51" s="212"/>
      <c r="I51" s="210"/>
      <c r="J51" s="211"/>
      <c r="K51" s="211"/>
      <c r="L51" s="212"/>
      <c r="M51" s="210"/>
      <c r="N51" s="211"/>
      <c r="O51" s="212"/>
      <c r="P51" s="210"/>
      <c r="Q51" s="211"/>
      <c r="R51" s="211"/>
      <c r="S51" s="211"/>
      <c r="T51" s="21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8"/>
      <c r="B52" s="231"/>
      <c r="C52" s="232"/>
      <c r="D52" s="233"/>
      <c r="E52" s="233"/>
      <c r="F52" s="234"/>
      <c r="G52" s="227"/>
      <c r="H52" s="228"/>
      <c r="I52" s="227"/>
      <c r="J52" s="229"/>
      <c r="K52" s="229"/>
      <c r="L52" s="228"/>
      <c r="M52" s="227"/>
      <c r="N52" s="229"/>
      <c r="O52" s="228"/>
      <c r="P52" s="227"/>
      <c r="Q52" s="229"/>
      <c r="R52" s="229"/>
      <c r="S52" s="229"/>
      <c r="T52" s="23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4" t="s">
        <v>102</v>
      </c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6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47" t="s">
        <v>190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9"/>
      <c r="U55" s="2"/>
      <c r="V55" s="238">
        <f>LEN(A55)</f>
        <v>60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男子</v>
      </c>
      <c r="I5" s="9">
        <f>入力!Y25</f>
        <v>9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13001</v>
      </c>
      <c r="B7" s="13" t="str">
        <f>IF(入力!C3="","",入力!C3)</f>
        <v>スターキッズ</v>
      </c>
      <c r="C7" s="13" t="str">
        <f>IF(入力!C2="","",入力!C2)</f>
        <v>スターキッズ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</v>
      </c>
      <c r="S7" s="13" t="str">
        <f>IF(入力!AE5="","",入力!AE5)</f>
        <v>蘇我</v>
      </c>
      <c r="T7" s="13"/>
      <c r="U7" s="13">
        <f>IF(入力!C4="","",入力!C4)</f>
        <v>430681634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斉藤</v>
      </c>
      <c r="D16" s="13" t="str">
        <f>IF(入力!E8="","",入力!E8)</f>
        <v>清隆</v>
      </c>
      <c r="E16" s="13" t="str">
        <f>IF(入力!C7="","",入力!C7)</f>
        <v>サイトウ</v>
      </c>
      <c r="F16" s="13" t="str">
        <f>IF(入力!E7="","",入力!E7)</f>
        <v>キヨタカ</v>
      </c>
      <c r="G16" s="13">
        <f>IF(入力!G7="","",入力!G7)</f>
        <v>505896994</v>
      </c>
      <c r="H16" s="13" t="str">
        <f>IF(入力!J7="","",入力!J7)</f>
        <v/>
      </c>
      <c r="I16" s="13" t="str">
        <f>IF(入力!M7="","",入力!M7)</f>
        <v>0428598</v>
      </c>
      <c r="J16" s="13"/>
      <c r="K16" s="13"/>
      <c r="L16" s="13">
        <f>IF(入力!AT7="","",入力!AT7)</f>
        <v>70</v>
      </c>
      <c r="M16" s="13"/>
      <c r="N16" s="13"/>
      <c r="O16" s="13"/>
      <c r="P16" s="13"/>
      <c r="Q16" s="13"/>
      <c r="R16" s="13" t="str">
        <f>IF(入力!R7="","",入力!R7)</f>
        <v>260</v>
      </c>
      <c r="S16" s="13" t="str">
        <f>IF(入力!W7="","",入力!W7)</f>
        <v>0851</v>
      </c>
      <c r="T16" s="13" t="str">
        <f>IF(入力!P8="","",入力!P8)</f>
        <v>千葉市中央区矢作町926-1</v>
      </c>
      <c r="U16" s="13" t="str">
        <f>IF(入力!AL7="","",入力!AL7)</f>
        <v>090</v>
      </c>
      <c r="V16" s="13" t="str">
        <f>IF(入力!AK8="","",入力!AK8)</f>
        <v>5330</v>
      </c>
      <c r="W16" s="13" t="str">
        <f>IF(入力!AP8="","",入力!AP8)</f>
        <v>2649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大島</v>
      </c>
      <c r="D17" s="13" t="str">
        <f>IF(入力!E10="","",入力!E10)</f>
        <v>智美</v>
      </c>
      <c r="E17" s="13" t="str">
        <f>IF(入力!C9="","",入力!C9)</f>
        <v>オオシマ</v>
      </c>
      <c r="F17" s="13" t="str">
        <f>IF(入力!E9="","",入力!E9)</f>
        <v>トモミ</v>
      </c>
      <c r="G17" s="13">
        <f>IF(入力!G9="","",入力!G9)</f>
        <v>520423679</v>
      </c>
      <c r="H17" s="13" t="str">
        <f>IF(入力!J9="","",入力!J9)</f>
        <v/>
      </c>
      <c r="I17" s="13" t="str">
        <f>IF(入力!M9="","",入力!M9)</f>
        <v>0489725</v>
      </c>
      <c r="J17" s="13"/>
      <c r="K17" s="13"/>
      <c r="L17" s="13">
        <f>IF(入力!AT9="","",入力!AT9)</f>
        <v>51</v>
      </c>
      <c r="M17" s="13"/>
      <c r="N17" s="13"/>
      <c r="O17" s="13"/>
      <c r="P17" s="13"/>
      <c r="Q17" s="13"/>
      <c r="R17" s="13" t="str">
        <f>IF(入力!R9="","",入力!R9)</f>
        <v>266</v>
      </c>
      <c r="S17" s="13" t="str">
        <f>IF(入力!W9="","",入力!W9)</f>
        <v>0033</v>
      </c>
      <c r="T17" s="13" t="str">
        <f>IF(入力!P10="","",入力!P10)</f>
        <v>千葉市緑区おゆみ野南3-21-53</v>
      </c>
      <c r="U17" s="13" t="str">
        <f>IF(入力!AL9="","",入力!AL9)</f>
        <v>090</v>
      </c>
      <c r="V17" s="13" t="str">
        <f>IF(入力!AK10="","",入力!AK10)</f>
        <v>4522</v>
      </c>
      <c r="W17" s="13" t="str">
        <f>IF(入力!AP10="","",入力!AP10)</f>
        <v>6648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斉藤</v>
      </c>
      <c r="D22" s="13" t="str">
        <f>IF(入力!E16="","",入力!E16)</f>
        <v>きよ子</v>
      </c>
      <c r="E22" s="13" t="str">
        <f>IF(入力!C15="","",入力!C15)</f>
        <v>サイトウ</v>
      </c>
      <c r="F22" s="13" t="str">
        <f>IF(入力!E15="","",入力!E15)</f>
        <v>キヨコ</v>
      </c>
      <c r="G22" s="13"/>
      <c r="H22" s="13"/>
      <c r="I22" s="13"/>
      <c r="J22" s="13"/>
      <c r="K22" s="13"/>
      <c r="L22" s="13">
        <f>IF(入力!AT15="","",入力!AT15)</f>
        <v>65</v>
      </c>
      <c r="M22" s="13"/>
      <c r="N22" s="13" t="str">
        <f>IF(入力!C21="","",入力!C21)</f>
        <v>090</v>
      </c>
      <c r="O22" s="13">
        <f>IF(入力!E21="","",入力!E21)</f>
        <v>2745</v>
      </c>
      <c r="P22" s="13">
        <f>IF(入力!G21="","",入力!G21)</f>
        <v>2027</v>
      </c>
      <c r="Q22" s="13"/>
      <c r="R22" s="13" t="str">
        <f>IF(入力!R15="","",入力!R15)</f>
        <v>260</v>
      </c>
      <c r="S22" s="13" t="str">
        <f>IF(入力!W15="","",入力!W15)</f>
        <v>0851</v>
      </c>
      <c r="T22" s="13" t="str">
        <f>IF(入力!P16="","",入力!P16)</f>
        <v>千葉市中央区矢作町926-1</v>
      </c>
      <c r="U22" s="13" t="str">
        <f>IF(入力!AL15="","",入力!AL15)</f>
        <v>090</v>
      </c>
      <c r="V22" s="13" t="str">
        <f>IF(入力!AK16="","",入力!AK16)</f>
        <v>2745</v>
      </c>
      <c r="W22" s="13" t="str">
        <f>IF(入力!AP16="","",入力!AP16)</f>
        <v>2027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斉藤</v>
      </c>
      <c r="D23" s="13" t="str">
        <f>IF(入力!$E$14="","",入力!$E$14)</f>
        <v>きよ子</v>
      </c>
      <c r="E23" s="13" t="str">
        <f>IF(入力!$C$13="","",入力!$C$13)</f>
        <v>サイトウ</v>
      </c>
      <c r="F23" s="13" t="str">
        <f>IF(入力!$E$13="","",入力!$E$13)</f>
        <v>キヨコ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早川</v>
      </c>
      <c r="D24" s="51" t="str">
        <f>VLOOKUP($B$51,$A$53:$F$352,4)</f>
        <v>明希音</v>
      </c>
      <c r="E24" s="51" t="str">
        <f>VLOOKUP($B$51,$A$53:$F$352,5)</f>
        <v>ハヤカワ</v>
      </c>
      <c r="F24" s="51" t="str">
        <f>VLOOKUP($B$51,$A$53:$F$352,6)</f>
        <v>アキノ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早川</v>
      </c>
      <c r="D53" s="13" t="str">
        <f>IF(入力!E26="","",入力!E26)</f>
        <v>明希音</v>
      </c>
      <c r="E53" s="13" t="str">
        <f>IF(入力!C25="","",入力!C25)</f>
        <v>ハヤカワ</v>
      </c>
      <c r="F53" s="13" t="str">
        <f>IF(入力!E25="","",入力!E25)</f>
        <v>アキノ</v>
      </c>
      <c r="G53" s="13">
        <f>IF(入力!M25="","",入力!M25)</f>
        <v>518028459</v>
      </c>
      <c r="H53" s="13" t="str">
        <f>IF(入力!I25="","",入力!I25)</f>
        <v>星久喜小学校</v>
      </c>
      <c r="I53" s="13">
        <f>IF(入力!G25="","",入力!G25)</f>
        <v>6</v>
      </c>
      <c r="J53" s="13">
        <f>IF(入力!P25="","",入力!P25)</f>
        <v>144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大島</v>
      </c>
      <c r="D54" s="13" t="str">
        <f>IF(入力!E28="","",入力!E28)</f>
        <v>恵太</v>
      </c>
      <c r="E54" s="13" t="str">
        <f>IF(入力!C27="","",入力!C27)</f>
        <v>オオシマ</v>
      </c>
      <c r="F54" s="13" t="str">
        <f>IF(入力!E27="","",入力!E27)</f>
        <v>ケイタ</v>
      </c>
      <c r="G54" s="13">
        <f>IF(入力!M27="","",入力!M27)</f>
        <v>519839993</v>
      </c>
      <c r="H54" s="13" t="str">
        <f>IF(入力!I27="","",入力!I27)</f>
        <v>おゆみ野南小学校</v>
      </c>
      <c r="I54" s="13">
        <f>IF(入力!G27="","",入力!G27)</f>
        <v>6</v>
      </c>
      <c r="J54" s="13">
        <f>IF(入力!P27="","",入力!P27)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秋元</v>
      </c>
      <c r="D55" s="13" t="str">
        <f>IF(入力!E30="","",入力!E30)</f>
        <v>麟</v>
      </c>
      <c r="E55" s="13" t="str">
        <f>IF(入力!C29="","",入力!C29)</f>
        <v>アキモト</v>
      </c>
      <c r="F55" s="13" t="str">
        <f>IF(入力!E29="","",入力!E29)</f>
        <v>リン</v>
      </c>
      <c r="G55" s="13">
        <f>IF(入力!M29="","",入力!M29)</f>
        <v>520396416</v>
      </c>
      <c r="H55" s="13" t="str">
        <f>IF(入力!I29="","",入力!I29)</f>
        <v>都小学校</v>
      </c>
      <c r="I55" s="13">
        <f>IF(入力!G29="","",入力!G29)</f>
        <v>6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林</v>
      </c>
      <c r="D56" s="13" t="str">
        <f>IF(入力!E32="","",入力!E32)</f>
        <v>雅紀</v>
      </c>
      <c r="E56" s="13" t="str">
        <f>IF(入力!C31="","",入力!C31)</f>
        <v>ハヤシ</v>
      </c>
      <c r="F56" s="13" t="str">
        <f>IF(入力!E31="","",入力!E31)</f>
        <v>マサキ</v>
      </c>
      <c r="G56" s="13">
        <f>IF(入力!M31="","",入力!M31)</f>
        <v>522042755</v>
      </c>
      <c r="H56" s="13" t="str">
        <f>IF(入力!I31="","",入力!I31)</f>
        <v>星久喜小学校</v>
      </c>
      <c r="I56" s="13">
        <f>IF(入力!G31="","",入力!G31)</f>
        <v>6</v>
      </c>
      <c r="J56" s="13">
        <f>IF(入力!P31="","",入力!P31)</f>
        <v>163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三好</v>
      </c>
      <c r="D57" s="13" t="str">
        <f>IF(入力!E34="","",入力!E34)</f>
        <v>朔彌</v>
      </c>
      <c r="E57" s="13" t="str">
        <f>IF(入力!C33="","",入力!C33)</f>
        <v>ミヨシ</v>
      </c>
      <c r="F57" s="13" t="str">
        <f>IF(入力!E33="","",入力!E33)</f>
        <v>サクヤ</v>
      </c>
      <c r="G57" s="13">
        <f>IF(入力!M33="","",入力!M33)</f>
        <v>523275794</v>
      </c>
      <c r="H57" s="13" t="str">
        <f>IF(入力!I33="","",入力!I33)</f>
        <v>星久喜小学校</v>
      </c>
      <c r="I57" s="13">
        <f>IF(入力!G33="","",入力!G33)</f>
        <v>6</v>
      </c>
      <c r="J57" s="13">
        <f>IF(入力!P33="","",入力!P33)</f>
        <v>165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柏木</v>
      </c>
      <c r="D58" s="13" t="str">
        <f>IF(入力!E36="","",入力!E36)</f>
        <v>悠大</v>
      </c>
      <c r="E58" s="13" t="str">
        <f>IF(入力!C35="","",入力!C35)</f>
        <v>カシワギ</v>
      </c>
      <c r="F58" s="13" t="str">
        <f>IF(入力!E35="","",入力!E35)</f>
        <v>ハルト</v>
      </c>
      <c r="G58" s="13">
        <f>IF(入力!M35="","",入力!M35)</f>
        <v>521288932</v>
      </c>
      <c r="H58" s="13" t="str">
        <f>IF(入力!I35="","",入力!I35)</f>
        <v>星久喜小学校</v>
      </c>
      <c r="I58" s="13">
        <f>IF(入力!G35="","",入力!G35)</f>
        <v>5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神崎</v>
      </c>
      <c r="D59" s="13" t="str">
        <f>IF(入力!E38="","",入力!E38)</f>
        <v>永之介</v>
      </c>
      <c r="E59" s="13" t="str">
        <f>IF(入力!C37="","",入力!C37)</f>
        <v>カンザキ</v>
      </c>
      <c r="F59" s="13" t="str">
        <f>IF(入力!E37="","",入力!E37)</f>
        <v>エイノスケ</v>
      </c>
      <c r="G59" s="13">
        <f>IF(入力!M37="","",入力!M37)</f>
        <v>521555706</v>
      </c>
      <c r="H59" s="13" t="str">
        <f>IF(入力!I37="","",入力!I37)</f>
        <v>星久喜小学校</v>
      </c>
      <c r="I59" s="13">
        <f>IF(入力!G37="","",入力!G37)</f>
        <v>5</v>
      </c>
      <c r="J59" s="13">
        <f>IF(入力!P37="","",入力!P37)</f>
        <v>141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 t="str">
        <f>IF(入力!B39="","",入力!B39)</f>
        <v/>
      </c>
      <c r="C60" s="13" t="str">
        <f>IF(入力!C40="","",入力!C40)</f>
        <v/>
      </c>
      <c r="D60" s="13" t="str">
        <f>IF(入力!E40="","",入力!E40)</f>
        <v/>
      </c>
      <c r="E60" s="13" t="str">
        <f>IF(入力!C39="","",入力!C39)</f>
        <v/>
      </c>
      <c r="F60" s="13" t="str">
        <f>IF(入力!E39="","",入力!E39)</f>
        <v/>
      </c>
      <c r="G60" s="13" t="str">
        <f>IF(入力!M39="","",入力!M39)</f>
        <v/>
      </c>
      <c r="H60" s="13" t="str">
        <f>IF(入力!I39="","",入力!I39)</f>
        <v/>
      </c>
      <c r="I60" s="13" t="str">
        <f>IF(入力!G39="","",入力!G39)</f>
        <v/>
      </c>
      <c r="J60" s="13" t="str">
        <f>IF(入力!P39="","",入力!P39)</f>
        <v/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大島智美</cp:lastModifiedBy>
  <cp:lastPrinted>2016-05-09T15:17:35Z</cp:lastPrinted>
  <dcterms:created xsi:type="dcterms:W3CDTF">2014-04-05T09:56:00Z</dcterms:created>
  <dcterms:modified xsi:type="dcterms:W3CDTF">2023-05-22T12:37:30Z</dcterms:modified>
</cp:coreProperties>
</file>