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ocuments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<sst xmlns="http://schemas.openxmlformats.org/spreadsheetml/2006/main" count="399" uniqueCount="271">
  <si>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</si>
  <si>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</si>
  <si>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</si>
  <si>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</si>
  <si>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</si>
  <si>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</si>
  <si>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</si>
  <si>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</si>
  <si>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</si>
  <si>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</si>
  <si>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</si>
  <si>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</si>
  <si>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</si>
  <si>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</si>
  <si>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</si>
  <si>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</si>
  <si>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</si>
  <si>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</si>
  <si>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</si>
  <si>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</si>
  <si>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</si>
  <si>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</si>
  <si>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</si>
  <si>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</si>
  <si>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</si>
  <si>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</si>
  <si>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</si>
  <si>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</si>
  <si>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</si>
  <si>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</si>
  <si>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</si>
  <si>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</si>
  <si>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</si>
  <si>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</si>
  <si>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</si>
  <si>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</si>
  <si>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</si>
  <si>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</si>
  <si>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</si>
  <si>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</si>
  <si>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</si>
  <si>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</si>
  <si>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</si>
  <si>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</si>
  <si>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</si>
  <si>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</si>
  <si>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</si>
  <si>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</si>
  <si>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</si>
  <si>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</si>
  <si>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</si>
  <si>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</si>
  <si>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</si>
  <si>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</si>
  <si>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</si>
  <si>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</si>
  <si>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</si>
  <si>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</si>
  <si>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</si>
  <si>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</si>
  <si>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</si>
  <si>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</si>
  <si>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</si>
  <si>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</si>
  <si>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</si>
  <si>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</si>
  <si>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</si>
  <si>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</si>
  <si>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</si>
  <si>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</si>
  <si>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</si>
  <si>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</si>
  <si>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</si>
  <si>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</si>
  <si>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</si>
  <si>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</si>
  <si>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</si>
  <si>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</si>
  <si>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</si>
  <si>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</si>
  <si>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</si>
  <si>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</si>
  <si>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</si>
  <si>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</si>
  <si>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</si>
  <si>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</si>
  <si>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</si>
  <si>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</si>
  <si>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</si>
  <si>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</si>
  <si>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</si>
  <si>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</si>
  <si>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</si>
  <si>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</si>
  <si>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</si>
  <si>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</si>
  <si>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</si>
  <si>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</si>
  <si>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</si>
  <si>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</si>
  <si>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</si>
  <si>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</si>
  <si>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</si>
  <si>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</si>
  <si>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</si>
  <si>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</si>
  <si>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</si>
  <si>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</si>
  <si>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</si>
  <si>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</si>
  <si>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</si>
  <si>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</si>
  <si>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</si>
  <si>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</si>
  <si>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</si>
  <si>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</si>
  <si>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</si>
  <si>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</si>
  <si>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</si>
  <si>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</si>
  <si>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</si>
  <si>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</si>
  <si>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</si>
  <si>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</si>
  <si>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</si>
  <si>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</si>
  <si>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</si>
  <si>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</si>
  <si>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</si>
  <si>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</si>
  <si>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</si>
  <si>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</si>
  <si>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</si>
  <si>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</si>
  <si>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</si>
  <si>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</si>
  <si>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</si>
  <si>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</si>
  <si>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</si>
  <si>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</si>
  <si>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</si>
  <si>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</si>
  <si>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</si>
  <si>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</si>
  <si>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</si>
  <si>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</si>
  <si>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</si>
  <si>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</si>
  <si>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</si>
  <si>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</si>
  <si>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</si>
  <si>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</si>
  <si>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</si>
  <si>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</si>
  <si>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</si>
  <si>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</si>
  <si>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</si>
  <si>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</si>
  <si>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</si>
  <si>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</si>
  <si>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</si>
  <si>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</si>
  <si>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</si>
  <si>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</si>
  <si>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</si>
  <si>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</si>
  <si>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</si>
  <si>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</si>
  <si>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</si>
  <si>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</si>
  <si>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</si>
  <si>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</si>
  <si>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</si>
  <si>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</si>
  <si>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</si>
  <si>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</si>
  <si>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</si>
  <si>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</si>
  <si>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</si>
  <si>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</si>
  <si>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</si>
  <si>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</si>
  <si>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</si>
  <si>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</si>
  <si>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</si>
  <si>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</si>
  <si>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</si>
  <si>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</si>
  <si>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</si>
  <si>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</si>
  <si>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</si>
  <si>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</si>
  <si>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</si>
  <si>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</si>
  <si>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</si>
  <si>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</si>
  <si>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</si>
  <si>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</si>
  <si>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</si>
  <si>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</si>
  <si>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ミラクルキッズ</t>
    <phoneticPr fontId="2"/>
  </si>
  <si>
    <t>ミラクルキッズ</t>
    <phoneticPr fontId="2"/>
  </si>
  <si>
    <t>千葉市</t>
    <rPh sb="0" eb="3">
      <t>チバシ</t>
    </rPh>
    <phoneticPr fontId="2"/>
  </si>
  <si>
    <t>外房線</t>
    <rPh sb="0" eb="3">
      <t>ソトボウセン</t>
    </rPh>
    <phoneticPr fontId="2"/>
  </si>
  <si>
    <t>誉田駅</t>
    <rPh sb="0" eb="3">
      <t>ホンダエキ</t>
    </rPh>
    <phoneticPr fontId="2"/>
  </si>
  <si>
    <t>笹木</t>
    <rPh sb="0" eb="2">
      <t>ササキ</t>
    </rPh>
    <phoneticPr fontId="2"/>
  </si>
  <si>
    <t>五子</t>
    <rPh sb="0" eb="2">
      <t>イツコ</t>
    </rPh>
    <phoneticPr fontId="2"/>
  </si>
  <si>
    <t>ササキ</t>
    <phoneticPr fontId="2"/>
  </si>
  <si>
    <t>イツコ</t>
    <phoneticPr fontId="2"/>
  </si>
  <si>
    <t>カマガタ</t>
    <phoneticPr fontId="2"/>
  </si>
  <si>
    <t>アキオ</t>
    <phoneticPr fontId="2"/>
  </si>
  <si>
    <t>鎌形</t>
    <rPh sb="0" eb="2">
      <t>カマガタ</t>
    </rPh>
    <phoneticPr fontId="2"/>
  </si>
  <si>
    <t>章生</t>
    <rPh sb="0" eb="1">
      <t>アキラ</t>
    </rPh>
    <rPh sb="1" eb="2">
      <t>セイ</t>
    </rPh>
    <phoneticPr fontId="2"/>
  </si>
  <si>
    <t>`016950</t>
    <phoneticPr fontId="2"/>
  </si>
  <si>
    <t>`0183826</t>
    <phoneticPr fontId="2"/>
  </si>
  <si>
    <t>ササキ</t>
    <phoneticPr fontId="2"/>
  </si>
  <si>
    <t>イツコ</t>
    <phoneticPr fontId="2"/>
  </si>
  <si>
    <t>266</t>
    <phoneticPr fontId="2"/>
  </si>
  <si>
    <t>‘0005</t>
    <phoneticPr fontId="2"/>
  </si>
  <si>
    <t>千葉市緑区誉田町１－１０３３－４</t>
    <rPh sb="0" eb="8">
      <t>チバシミドリクホンダチョウ</t>
    </rPh>
    <phoneticPr fontId="2"/>
  </si>
  <si>
    <t>‘043</t>
    <phoneticPr fontId="2"/>
  </si>
  <si>
    <t>292</t>
    <phoneticPr fontId="2"/>
  </si>
  <si>
    <t>0279</t>
    <phoneticPr fontId="2"/>
  </si>
  <si>
    <t>266</t>
    <phoneticPr fontId="2"/>
  </si>
  <si>
    <t>‘0005</t>
    <phoneticPr fontId="2"/>
  </si>
  <si>
    <t>‘043</t>
    <phoneticPr fontId="2"/>
  </si>
  <si>
    <t>292</t>
    <phoneticPr fontId="2"/>
  </si>
  <si>
    <t>0279</t>
    <phoneticPr fontId="2"/>
  </si>
  <si>
    <t>`090</t>
    <phoneticPr fontId="2"/>
  </si>
  <si>
    <t>①</t>
    <phoneticPr fontId="2"/>
  </si>
  <si>
    <t>ソネ</t>
    <phoneticPr fontId="2"/>
  </si>
  <si>
    <t>曽根</t>
    <rPh sb="0" eb="2">
      <t>ソネ</t>
    </rPh>
    <phoneticPr fontId="2"/>
  </si>
  <si>
    <t>コウゴ</t>
    <phoneticPr fontId="2"/>
  </si>
  <si>
    <t>向後</t>
    <rPh sb="0" eb="2">
      <t>コウゴ</t>
    </rPh>
    <phoneticPr fontId="2"/>
  </si>
  <si>
    <t>ヤマモト</t>
    <phoneticPr fontId="2"/>
  </si>
  <si>
    <t>山本</t>
    <rPh sb="0" eb="2">
      <t>ヤマモト</t>
    </rPh>
    <phoneticPr fontId="2"/>
  </si>
  <si>
    <t>アガツマ</t>
    <phoneticPr fontId="2"/>
  </si>
  <si>
    <t>我妻</t>
    <rPh sb="0" eb="2">
      <t>アガツマ</t>
    </rPh>
    <phoneticPr fontId="2"/>
  </si>
  <si>
    <t>タニグチ</t>
    <phoneticPr fontId="2"/>
  </si>
  <si>
    <t>谷口</t>
    <rPh sb="0" eb="2">
      <t>タニグチ</t>
    </rPh>
    <phoneticPr fontId="2"/>
  </si>
  <si>
    <t>コバヤシ</t>
    <phoneticPr fontId="2"/>
  </si>
  <si>
    <t>小林</t>
    <rPh sb="0" eb="2">
      <t>コバヤシ</t>
    </rPh>
    <phoneticPr fontId="2"/>
  </si>
  <si>
    <t>カマガタ</t>
    <phoneticPr fontId="2"/>
  </si>
  <si>
    <t>鎌形</t>
    <rPh sb="0" eb="2">
      <t>カマガタ</t>
    </rPh>
    <phoneticPr fontId="2"/>
  </si>
  <si>
    <t>ナカシマ</t>
    <phoneticPr fontId="2"/>
  </si>
  <si>
    <t>中島</t>
    <rPh sb="0" eb="2">
      <t>ナカシマ</t>
    </rPh>
    <phoneticPr fontId="2"/>
  </si>
  <si>
    <t>モリモト</t>
    <phoneticPr fontId="2"/>
  </si>
  <si>
    <t>森本</t>
    <rPh sb="0" eb="2">
      <t>モリモト</t>
    </rPh>
    <phoneticPr fontId="2"/>
  </si>
  <si>
    <t>千葉市立誉田小学校</t>
    <rPh sb="0" eb="4">
      <t>チバシリツ</t>
    </rPh>
    <rPh sb="4" eb="6">
      <t>ホンダ</t>
    </rPh>
    <rPh sb="6" eb="9">
      <t>ショウガッコウ</t>
    </rPh>
    <phoneticPr fontId="2"/>
  </si>
  <si>
    <t>市原市立ちはら台桜小学校</t>
    <rPh sb="0" eb="4">
      <t>イチハラシリツ</t>
    </rPh>
    <rPh sb="7" eb="9">
      <t>ダイサクラ</t>
    </rPh>
    <rPh sb="9" eb="12">
      <t>ショウガッコウ</t>
    </rPh>
    <phoneticPr fontId="2"/>
  </si>
  <si>
    <t>市原市立水の江小学校</t>
    <rPh sb="0" eb="5">
      <t>イチハラシリツミズ</t>
    </rPh>
    <rPh sb="6" eb="10">
      <t>エショウガッコウ</t>
    </rPh>
    <phoneticPr fontId="2"/>
  </si>
  <si>
    <t>千葉市立宮崎小学校</t>
    <rPh sb="0" eb="9">
      <t>チバシリツミヤザキショウガッコウ</t>
    </rPh>
    <phoneticPr fontId="2"/>
  </si>
  <si>
    <t>千葉市立土気南小学校</t>
    <rPh sb="0" eb="7">
      <t>チバシリツトケミナミ</t>
    </rPh>
    <rPh sb="7" eb="10">
      <t>ショウガッコウ</t>
    </rPh>
    <phoneticPr fontId="2"/>
  </si>
  <si>
    <t>ハルト</t>
    <phoneticPr fontId="2"/>
  </si>
  <si>
    <t>悠翔</t>
    <rPh sb="0" eb="2">
      <t>ハルト</t>
    </rPh>
    <phoneticPr fontId="2"/>
  </si>
  <si>
    <t>ユウセイ</t>
    <phoneticPr fontId="2"/>
  </si>
  <si>
    <t>優正</t>
    <rPh sb="0" eb="2">
      <t>ユウセイ</t>
    </rPh>
    <phoneticPr fontId="2"/>
  </si>
  <si>
    <t>マモル</t>
    <phoneticPr fontId="2"/>
  </si>
  <si>
    <t>護</t>
    <rPh sb="0" eb="1">
      <t>マモル</t>
    </rPh>
    <phoneticPr fontId="2"/>
  </si>
  <si>
    <t>リク</t>
    <phoneticPr fontId="2"/>
  </si>
  <si>
    <t>陸</t>
    <rPh sb="0" eb="1">
      <t>リク</t>
    </rPh>
    <phoneticPr fontId="2"/>
  </si>
  <si>
    <t>ヒロム</t>
    <phoneticPr fontId="2"/>
  </si>
  <si>
    <t>博睦</t>
    <rPh sb="0" eb="2">
      <t>ヒロムツ</t>
    </rPh>
    <phoneticPr fontId="2"/>
  </si>
  <si>
    <t>ユウマ</t>
    <phoneticPr fontId="2"/>
  </si>
  <si>
    <t>夕真</t>
    <rPh sb="0" eb="2">
      <t>ユウマ</t>
    </rPh>
    <phoneticPr fontId="2"/>
  </si>
  <si>
    <t>タクミ</t>
    <phoneticPr fontId="2"/>
  </si>
  <si>
    <t>卓生</t>
    <rPh sb="0" eb="1">
      <t>タクミ</t>
    </rPh>
    <rPh sb="1" eb="2">
      <t>セイ</t>
    </rPh>
    <phoneticPr fontId="2"/>
  </si>
  <si>
    <t>チカヒロ</t>
    <phoneticPr fontId="2"/>
  </si>
  <si>
    <t>悠紘</t>
    <rPh sb="0" eb="1">
      <t>ユウ</t>
    </rPh>
    <rPh sb="1" eb="2">
      <t>ヒロ</t>
    </rPh>
    <phoneticPr fontId="2"/>
  </si>
  <si>
    <t>アツヤ</t>
    <phoneticPr fontId="2"/>
  </si>
  <si>
    <t>敦哉</t>
    <rPh sb="0" eb="2">
      <t>アツヤ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</si>
</sst>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E25" sqref="E25:F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30" t="s">
        <v>189</v>
      </c>
      <c r="B2" s="231"/>
      <c r="C2" s="438" t="s">
        <v>201</v>
      </c>
      <c r="D2" s="232"/>
      <c r="E2" s="232"/>
      <c r="F2" s="232"/>
      <c r="G2" s="232"/>
      <c r="H2" s="232"/>
      <c r="I2" s="233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437" t="s">
        <v>200</v>
      </c>
      <c r="D3" s="236"/>
      <c r="E3" s="236"/>
      <c r="F3" s="236"/>
      <c r="G3" s="236"/>
      <c r="H3" s="236"/>
      <c r="I3" s="237"/>
      <c r="J3" s="84" t="s">
        <v>158</v>
      </c>
      <c r="K3" s="85"/>
      <c r="L3" s="85"/>
      <c r="M3" s="85"/>
      <c r="N3" s="85"/>
      <c r="O3" s="86"/>
      <c r="P3" s="193" t="s">
        <v>202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180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430954143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430954143</v>
      </c>
      <c r="K5" s="141"/>
      <c r="L5" s="141"/>
      <c r="M5" s="141"/>
      <c r="N5" s="141"/>
      <c r="O5" s="141"/>
      <c r="P5" s="439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9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42" t="s">
        <v>207</v>
      </c>
      <c r="D7" s="109"/>
      <c r="E7" s="443" t="s">
        <v>208</v>
      </c>
      <c r="F7" s="110"/>
      <c r="G7" s="112">
        <v>506198296</v>
      </c>
      <c r="H7" s="112"/>
      <c r="I7" s="112"/>
      <c r="J7" s="112" t="s">
        <v>213</v>
      </c>
      <c r="K7" s="112"/>
      <c r="L7" s="112"/>
      <c r="M7" s="112" t="s">
        <v>214</v>
      </c>
      <c r="N7" s="112"/>
      <c r="O7" s="112"/>
      <c r="P7" s="77" t="s">
        <v>72</v>
      </c>
      <c r="Q7" s="78"/>
      <c r="R7" s="136" t="s">
        <v>217</v>
      </c>
      <c r="S7" s="136"/>
      <c r="T7" s="136"/>
      <c r="U7" s="136"/>
      <c r="V7" s="50" t="s">
        <v>73</v>
      </c>
      <c r="W7" s="135" t="s">
        <v>218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220</v>
      </c>
      <c r="AM7" s="142"/>
      <c r="AN7" s="142"/>
      <c r="AO7" s="142"/>
      <c r="AP7" s="142"/>
      <c r="AQ7" s="142"/>
      <c r="AR7" s="142"/>
      <c r="AS7" s="59" t="s">
        <v>75</v>
      </c>
      <c r="AT7" s="247">
        <v>56</v>
      </c>
    </row>
    <row r="8" spans="1:51" ht="18" customHeight="1">
      <c r="A8" s="119"/>
      <c r="B8" s="118"/>
      <c r="C8" s="440" t="s">
        <v>205</v>
      </c>
      <c r="D8" s="115"/>
      <c r="E8" s="441" t="s">
        <v>206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219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221</v>
      </c>
      <c r="AL8" s="146"/>
      <c r="AM8" s="146"/>
      <c r="AN8" s="146"/>
      <c r="AO8" s="60" t="s">
        <v>76</v>
      </c>
      <c r="AP8" s="146" t="s">
        <v>222</v>
      </c>
      <c r="AQ8" s="146"/>
      <c r="AR8" s="146"/>
      <c r="AS8" s="147"/>
      <c r="AT8" s="247"/>
    </row>
    <row r="9" spans="1:51" ht="14.45" customHeight="1">
      <c r="A9" s="119" t="s">
        <v>150</v>
      </c>
      <c r="B9" s="118"/>
      <c r="C9" s="442" t="s">
        <v>209</v>
      </c>
      <c r="D9" s="109"/>
      <c r="E9" s="443" t="s">
        <v>210</v>
      </c>
      <c r="F9" s="110"/>
      <c r="G9" s="112">
        <v>510365333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6"/>
      <c r="S9" s="136"/>
      <c r="T9" s="136"/>
      <c r="U9" s="136"/>
      <c r="V9" s="50" t="s">
        <v>73</v>
      </c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/>
      <c r="AM9" s="142"/>
      <c r="AN9" s="142"/>
      <c r="AO9" s="142"/>
      <c r="AP9" s="142"/>
      <c r="AQ9" s="142"/>
      <c r="AR9" s="142"/>
      <c r="AS9" s="59" t="s">
        <v>194</v>
      </c>
      <c r="AT9" s="248">
        <v>45</v>
      </c>
    </row>
    <row r="10" spans="1:51" ht="18" customHeight="1">
      <c r="A10" s="119"/>
      <c r="B10" s="118"/>
      <c r="C10" s="440" t="s">
        <v>211</v>
      </c>
      <c r="D10" s="115"/>
      <c r="E10" s="441" t="s">
        <v>212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/>
      <c r="AL10" s="146"/>
      <c r="AM10" s="146"/>
      <c r="AN10" s="146"/>
      <c r="AO10" s="60" t="s">
        <v>195</v>
      </c>
      <c r="AP10" s="146"/>
      <c r="AQ10" s="146"/>
      <c r="AR10" s="146"/>
      <c r="AS10" s="147"/>
      <c r="AT10" s="248"/>
    </row>
    <row r="11" spans="1:51" ht="14.45" customHeight="1">
      <c r="A11" s="119" t="s">
        <v>151</v>
      </c>
      <c r="B11" s="118"/>
      <c r="C11" s="108"/>
      <c r="D11" s="109"/>
      <c r="E11" s="109"/>
      <c r="F11" s="110"/>
      <c r="G11" s="112"/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/>
      <c r="S11" s="136"/>
      <c r="T11" s="136"/>
      <c r="U11" s="136"/>
      <c r="V11" s="50" t="s">
        <v>73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/>
      <c r="AM11" s="142"/>
      <c r="AN11" s="142"/>
      <c r="AO11" s="142"/>
      <c r="AP11" s="142"/>
      <c r="AQ11" s="142"/>
      <c r="AR11" s="142"/>
      <c r="AS11" s="59" t="s">
        <v>194</v>
      </c>
      <c r="AT11" s="248"/>
    </row>
    <row r="12" spans="1:51" ht="18" customHeight="1">
      <c r="A12" s="119"/>
      <c r="B12" s="118"/>
      <c r="C12" s="114"/>
      <c r="D12" s="115"/>
      <c r="E12" s="115"/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/>
      <c r="AL12" s="146"/>
      <c r="AM12" s="146"/>
      <c r="AN12" s="146"/>
      <c r="AO12" s="60" t="s">
        <v>195</v>
      </c>
      <c r="AP12" s="146"/>
      <c r="AQ12" s="146"/>
      <c r="AR12" s="146"/>
      <c r="AS12" s="147"/>
      <c r="AT12" s="248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9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9"/>
    </row>
    <row r="15" spans="1:51" ht="15" customHeight="1">
      <c r="A15" s="128" t="s">
        <v>166</v>
      </c>
      <c r="B15" s="118"/>
      <c r="C15" s="442" t="s">
        <v>215</v>
      </c>
      <c r="D15" s="109"/>
      <c r="E15" s="443" t="s">
        <v>216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223</v>
      </c>
      <c r="S15" s="136"/>
      <c r="T15" s="136"/>
      <c r="U15" s="136"/>
      <c r="V15" s="49" t="s">
        <v>73</v>
      </c>
      <c r="W15" s="135" t="s">
        <v>224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225</v>
      </c>
      <c r="AM15" s="142"/>
      <c r="AN15" s="142"/>
      <c r="AO15" s="142"/>
      <c r="AP15" s="142"/>
      <c r="AQ15" s="142"/>
      <c r="AR15" s="142"/>
      <c r="AS15" s="59" t="s">
        <v>194</v>
      </c>
      <c r="AT15" s="248">
        <v>56</v>
      </c>
    </row>
    <row r="16" spans="1:51" ht="18" customHeight="1">
      <c r="A16" s="119"/>
      <c r="B16" s="118"/>
      <c r="C16" s="440" t="s">
        <v>205</v>
      </c>
      <c r="D16" s="115"/>
      <c r="E16" s="441" t="s">
        <v>206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219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226</v>
      </c>
      <c r="AL16" s="146"/>
      <c r="AM16" s="146"/>
      <c r="AN16" s="146"/>
      <c r="AO16" s="60" t="s">
        <v>195</v>
      </c>
      <c r="AP16" s="146" t="s">
        <v>227</v>
      </c>
      <c r="AQ16" s="146"/>
      <c r="AR16" s="146"/>
      <c r="AS16" s="147"/>
      <c r="AT16" s="248"/>
    </row>
    <row r="17" spans="1:46">
      <c r="A17" s="119" t="s">
        <v>6</v>
      </c>
      <c r="B17" s="118"/>
      <c r="C17" s="151" t="str">
        <f>IF(P16="","",P16)</f>
        <v>千葉市緑区誉田町１－１０３３－４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‘043-292-0279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444" t="s">
        <v>228</v>
      </c>
      <c r="D21" s="79"/>
      <c r="E21" s="79">
        <v>6708</v>
      </c>
      <c r="F21" s="79"/>
      <c r="G21" s="79">
        <v>1760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4" t="s">
        <v>167</v>
      </c>
      <c r="Q23" s="117"/>
      <c r="R23" s="117"/>
      <c r="S23" s="117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6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5" t="s">
        <v>229</v>
      </c>
      <c r="C25" s="442" t="s">
        <v>230</v>
      </c>
      <c r="D25" s="109"/>
      <c r="E25" s="443" t="s">
        <v>253</v>
      </c>
      <c r="F25" s="110"/>
      <c r="G25" s="90">
        <v>6</v>
      </c>
      <c r="H25" s="92"/>
      <c r="I25" s="446" t="s">
        <v>248</v>
      </c>
      <c r="J25" s="91"/>
      <c r="K25" s="91"/>
      <c r="L25" s="92"/>
      <c r="M25" s="90">
        <v>514330079</v>
      </c>
      <c r="N25" s="91"/>
      <c r="O25" s="92"/>
      <c r="P25" s="90">
        <v>145</v>
      </c>
      <c r="Q25" s="91"/>
      <c r="R25" s="91"/>
      <c r="S25" s="91"/>
      <c r="T25" s="96"/>
      <c r="U25" s="1"/>
      <c r="V25" s="1"/>
      <c r="W25" s="1"/>
      <c r="X25" s="1"/>
      <c r="Y25" s="98">
        <v>10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0" t="s">
        <v>231</v>
      </c>
      <c r="D26" s="115"/>
      <c r="E26" s="441" t="s">
        <v>254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42" t="s">
        <v>232</v>
      </c>
      <c r="D27" s="109"/>
      <c r="E27" s="443" t="s">
        <v>255</v>
      </c>
      <c r="F27" s="110"/>
      <c r="G27" s="90">
        <v>6</v>
      </c>
      <c r="H27" s="92"/>
      <c r="I27" s="446" t="s">
        <v>249</v>
      </c>
      <c r="J27" s="91"/>
      <c r="K27" s="91"/>
      <c r="L27" s="92"/>
      <c r="M27" s="90">
        <v>512505461</v>
      </c>
      <c r="N27" s="91"/>
      <c r="O27" s="92"/>
      <c r="P27" s="90">
        <v>150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0" t="s">
        <v>233</v>
      </c>
      <c r="D28" s="115"/>
      <c r="E28" s="441" t="s">
        <v>256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42" t="s">
        <v>234</v>
      </c>
      <c r="D29" s="109"/>
      <c r="E29" s="443" t="s">
        <v>257</v>
      </c>
      <c r="F29" s="110"/>
      <c r="G29" s="90">
        <v>6</v>
      </c>
      <c r="H29" s="92"/>
      <c r="I29" s="446" t="s">
        <v>250</v>
      </c>
      <c r="J29" s="91"/>
      <c r="K29" s="91"/>
      <c r="L29" s="92"/>
      <c r="M29" s="90">
        <v>514581754</v>
      </c>
      <c r="N29" s="91"/>
      <c r="O29" s="92"/>
      <c r="P29" s="90">
        <v>156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0" t="s">
        <v>235</v>
      </c>
      <c r="D30" s="115"/>
      <c r="E30" s="441" t="s">
        <v>258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42" t="s">
        <v>236</v>
      </c>
      <c r="D31" s="109"/>
      <c r="E31" s="443" t="s">
        <v>259</v>
      </c>
      <c r="F31" s="110"/>
      <c r="G31" s="90">
        <v>6</v>
      </c>
      <c r="H31" s="92"/>
      <c r="I31" s="446" t="s">
        <v>249</v>
      </c>
      <c r="J31" s="91"/>
      <c r="K31" s="91"/>
      <c r="L31" s="92"/>
      <c r="M31" s="90">
        <v>512505377</v>
      </c>
      <c r="N31" s="91"/>
      <c r="O31" s="92"/>
      <c r="P31" s="90">
        <v>140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0" t="s">
        <v>237</v>
      </c>
      <c r="D32" s="115"/>
      <c r="E32" s="441" t="s">
        <v>260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42" t="s">
        <v>238</v>
      </c>
      <c r="D33" s="109"/>
      <c r="E33" s="443" t="s">
        <v>261</v>
      </c>
      <c r="F33" s="110"/>
      <c r="G33" s="90">
        <v>6</v>
      </c>
      <c r="H33" s="92"/>
      <c r="I33" s="446" t="s">
        <v>250</v>
      </c>
      <c r="J33" s="91"/>
      <c r="K33" s="91"/>
      <c r="L33" s="92"/>
      <c r="M33" s="90">
        <v>514276126</v>
      </c>
      <c r="N33" s="91"/>
      <c r="O33" s="92"/>
      <c r="P33" s="90">
        <v>148</v>
      </c>
      <c r="Q33" s="91"/>
      <c r="R33" s="91"/>
      <c r="S33" s="91"/>
      <c r="T33" s="96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0" t="s">
        <v>239</v>
      </c>
      <c r="D34" s="115"/>
      <c r="E34" s="441" t="s">
        <v>262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42" t="s">
        <v>240</v>
      </c>
      <c r="D35" s="109"/>
      <c r="E35" s="443" t="s">
        <v>263</v>
      </c>
      <c r="F35" s="110"/>
      <c r="G35" s="90">
        <v>6</v>
      </c>
      <c r="H35" s="92"/>
      <c r="I35" s="446" t="s">
        <v>248</v>
      </c>
      <c r="J35" s="91"/>
      <c r="K35" s="91"/>
      <c r="L35" s="92"/>
      <c r="M35" s="90">
        <v>514330064</v>
      </c>
      <c r="N35" s="91"/>
      <c r="O35" s="92"/>
      <c r="P35" s="90">
        <v>145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0" t="s">
        <v>241</v>
      </c>
      <c r="D36" s="115"/>
      <c r="E36" s="441" t="s">
        <v>264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42" t="s">
        <v>242</v>
      </c>
      <c r="D37" s="109"/>
      <c r="E37" s="443" t="s">
        <v>265</v>
      </c>
      <c r="F37" s="110"/>
      <c r="G37" s="90">
        <v>5</v>
      </c>
      <c r="H37" s="92"/>
      <c r="I37" s="446" t="s">
        <v>251</v>
      </c>
      <c r="J37" s="91"/>
      <c r="K37" s="91"/>
      <c r="L37" s="92"/>
      <c r="M37" s="90">
        <v>511423181</v>
      </c>
      <c r="N37" s="91"/>
      <c r="O37" s="92"/>
      <c r="P37" s="90">
        <v>140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0" t="s">
        <v>243</v>
      </c>
      <c r="D38" s="115"/>
      <c r="E38" s="441" t="s">
        <v>266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42" t="s">
        <v>244</v>
      </c>
      <c r="D39" s="109"/>
      <c r="E39" s="443" t="s">
        <v>267</v>
      </c>
      <c r="F39" s="110"/>
      <c r="G39" s="90">
        <v>5</v>
      </c>
      <c r="H39" s="92"/>
      <c r="I39" s="446" t="s">
        <v>252</v>
      </c>
      <c r="J39" s="91"/>
      <c r="K39" s="91"/>
      <c r="L39" s="92"/>
      <c r="M39" s="90">
        <v>512169213</v>
      </c>
      <c r="N39" s="91"/>
      <c r="O39" s="92"/>
      <c r="P39" s="90">
        <v>138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0" t="s">
        <v>245</v>
      </c>
      <c r="D40" s="115"/>
      <c r="E40" s="441" t="s">
        <v>268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42" t="s">
        <v>246</v>
      </c>
      <c r="D41" s="109"/>
      <c r="E41" s="443" t="s">
        <v>269</v>
      </c>
      <c r="F41" s="110"/>
      <c r="G41" s="90">
        <v>3</v>
      </c>
      <c r="H41" s="92"/>
      <c r="I41" s="446" t="s">
        <v>251</v>
      </c>
      <c r="J41" s="91"/>
      <c r="K41" s="91"/>
      <c r="L41" s="92"/>
      <c r="M41" s="90">
        <v>514276087</v>
      </c>
      <c r="N41" s="91"/>
      <c r="O41" s="92"/>
      <c r="P41" s="90">
        <v>125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40" t="s">
        <v>247</v>
      </c>
      <c r="D42" s="115"/>
      <c r="E42" s="441" t="s">
        <v>270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0">
        <f>LEN(A55)</f>
        <v>0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ミラクルキッズ</v>
      </c>
      <c r="D2" s="254"/>
      <c r="E2" s="254"/>
      <c r="F2" s="254"/>
      <c r="G2" s="254"/>
      <c r="H2" s="254"/>
      <c r="I2" s="254"/>
      <c r="J2" s="253" t="str">
        <f>IF(入力!J3="","",入力!J3)</f>
        <v>男子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>
        <f>IF(入力!C4="","",IF(入力!C5="",入力!C4,入力!C4&amp;"　　"&amp;入力!C5))</f>
        <v>430954143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笹木　五子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506198296</v>
      </c>
      <c r="H7" s="262"/>
      <c r="I7" s="262"/>
      <c r="J7" s="262" t="str">
        <f>IF(入力!J7="","",入力!J7)</f>
        <v>`016950</v>
      </c>
      <c r="K7" s="262"/>
      <c r="L7" s="262"/>
      <c r="M7" s="262" t="str">
        <f>IF(入力!M7="","",入力!M7)</f>
        <v>`0183826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2</v>
      </c>
      <c r="B9" s="253"/>
      <c r="C9" s="265" t="str">
        <f>IF(入力!C10="","",入力!C10&amp;"　"&amp;入力!E10)</f>
        <v>鎌形　章生</v>
      </c>
      <c r="D9" s="266"/>
      <c r="E9" s="266"/>
      <c r="F9" s="266"/>
      <c r="G9" s="262">
        <f>IF(入力!G9="","",入力!G9)</f>
        <v>510365333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3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/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笹木　五子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3" t="s">
        <v>6</v>
      </c>
      <c r="B17" s="253"/>
      <c r="C17" s="254" t="str">
        <f>IF(入力!C17="","",入力!C17&amp;"　"&amp;入力!E17)</f>
        <v>千葉市緑区誉田町１－１０３３－４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‘043-292-0279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`090－6708－1760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曽根　悠翔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千葉市立誉田小学校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514330079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向後　優正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市原市立ちはら台桜小学校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512505461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山本　護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市原市立水の江小学校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514581754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我妻　陸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市原市立ちはら台桜小学校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512505377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谷口　博睦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市原市立水の江小学校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514276126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小林　夕真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千葉市立誉田小学校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514330064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鎌形　卓生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千葉市立宮崎小学校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511423181</v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中島　悠紘</v>
      </c>
      <c r="D39" s="266"/>
      <c r="E39" s="266"/>
      <c r="F39" s="266"/>
      <c r="G39" s="253">
        <f>IF(入力!G39="","",入力!G39)</f>
        <v>5</v>
      </c>
      <c r="H39" s="253" t="str">
        <f>IF(入力!H39="","",入力!H39)</f>
        <v/>
      </c>
      <c r="I39" s="253" t="str">
        <f>IF(入力!I39="","",入力!I39)</f>
        <v>千葉市立土気南小学校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512169213</v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森本　敦哉</v>
      </c>
      <c r="D41" s="266"/>
      <c r="E41" s="266"/>
      <c r="F41" s="266"/>
      <c r="G41" s="253">
        <f>IF(入力!G41="","",入力!G41)</f>
        <v>3</v>
      </c>
      <c r="H41" s="253" t="str">
        <f>IF(入力!H41="","",入力!H41)</f>
        <v/>
      </c>
      <c r="I41" s="253" t="str">
        <f>IF(入力!I41="","",入力!I41)</f>
        <v>千葉市立宮崎小学校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514276087</v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6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>ミラクルキッズ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千葉市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>外房線</v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ミラクルキッズ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(男子)</v>
      </c>
      <c r="V17" s="300"/>
      <c r="W17" s="300"/>
      <c r="X17" s="301"/>
      <c r="Y17" s="354">
        <f>IF(入力!C4="","",入力!C4)</f>
        <v>430954143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>誉田駅</v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 t="str">
        <f>IF(入力!J7="","",入力!J7)</f>
        <v>`016950</v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 t="str">
        <f>IF(入力!J9="","",入力!J9)</f>
        <v/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 t="str">
        <f>IF(入力!M7="","",入力!M7)</f>
        <v>`0183826</v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 t="str">
        <f>IF(入力!M9="","",入力!M9)</f>
        <v/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ササキ　イツコ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>
        <f>IF(入力!AT7="","",入力!AT7)</f>
        <v>56</v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>266</v>
      </c>
      <c r="AC22" s="343"/>
      <c r="AD22" s="343"/>
      <c r="AE22" s="343"/>
      <c r="AF22" s="16" t="s">
        <v>73</v>
      </c>
      <c r="AG22" s="343" t="str">
        <f>IF(入力!W7="","",入力!W7)</f>
        <v>‘0005</v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‘043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笹木　五子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千葉市緑区誉田町１－１０３３－４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292</v>
      </c>
      <c r="AY23" s="292"/>
      <c r="AZ23" s="292"/>
      <c r="BA23" s="292"/>
      <c r="BB23" s="19" t="s">
        <v>76</v>
      </c>
      <c r="BC23" s="292" t="str">
        <f>IF(入力!AP8="","",入力!AP8)</f>
        <v>0279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カマガタ　アキオ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>
        <f>IF(入力!AT9="","",入力!AT9)</f>
        <v>45</v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/>
      </c>
      <c r="AC24" s="343"/>
      <c r="AD24" s="343"/>
      <c r="AE24" s="343"/>
      <c r="AF24" s="16" t="s">
        <v>73</v>
      </c>
      <c r="AG24" s="343" t="str">
        <f>IF(入力!W9="","",入力!W9)</f>
        <v/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/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鎌形　章生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/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/>
      </c>
      <c r="AY25" s="292"/>
      <c r="AZ25" s="292"/>
      <c r="BA25" s="292"/>
      <c r="BB25" s="19" t="s">
        <v>76</v>
      </c>
      <c r="BC25" s="292" t="str">
        <f>IF(入力!AP10="","",入力!AP10)</f>
        <v/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/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 t="str">
        <f>IF(入力!AT11="","",入力!AT11)</f>
        <v/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/>
      </c>
      <c r="AC26" s="343"/>
      <c r="AD26" s="343"/>
      <c r="AE26" s="343"/>
      <c r="AF26" s="16" t="s">
        <v>73</v>
      </c>
      <c r="AG26" s="343" t="str">
        <f>IF(入力!W11="","",入力!W11)</f>
        <v/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/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/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/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/>
      </c>
      <c r="AY27" s="292"/>
      <c r="AZ27" s="292"/>
      <c r="BA27" s="292"/>
      <c r="BB27" s="19" t="s">
        <v>76</v>
      </c>
      <c r="BC27" s="292" t="str">
        <f>IF(入力!AP12="","",入力!AP12)</f>
        <v/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ササキ　イツコ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>
        <f>IF(入力!AT15="","",入力!AT15)</f>
        <v>56</v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>266</v>
      </c>
      <c r="AC28" s="343"/>
      <c r="AD28" s="343"/>
      <c r="AE28" s="343"/>
      <c r="AF28" s="16" t="s">
        <v>73</v>
      </c>
      <c r="AG28" s="343" t="str">
        <f>IF(入力!W15="","",入力!W15)</f>
        <v>‘0005</v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‘043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笹木　五子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千葉市緑区誉田町１－１０３３－４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292</v>
      </c>
      <c r="AY29" s="361"/>
      <c r="AZ29" s="361"/>
      <c r="BA29" s="361"/>
      <c r="BB29" s="73" t="s">
        <v>76</v>
      </c>
      <c r="BC29" s="361" t="str">
        <f>IF(入力!AP16="","",入力!AP16)</f>
        <v>0279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 t="str">
        <f>IF(入力!B25="","",入力!B25)</f>
        <v>①</v>
      </c>
      <c r="D34" s="407"/>
      <c r="E34" s="408"/>
      <c r="F34" s="393" t="str">
        <f>IF(入力!C26="","",入力!C25&amp;"　"&amp;入力!E25&amp;"
"&amp;入力!C26&amp;"　"&amp;入力!E26)</f>
        <v>ソネ　ハルト
曽根　悠翔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>
        <f>IF(入力!G25="","",入力!G25)</f>
        <v>6</v>
      </c>
      <c r="R34" s="381"/>
      <c r="S34" s="382"/>
      <c r="T34" s="399" t="str">
        <f>IF(入力!I25="","",入力!I25)</f>
        <v>千葉市立誉田小学校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514330079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145</v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コウゴ　ユウセイ
向後　優正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>
        <f>IF(入力!G27="","",入力!G27)</f>
        <v>6</v>
      </c>
      <c r="R36" s="381"/>
      <c r="S36" s="382"/>
      <c r="T36" s="399" t="str">
        <f>IF(入力!I27="","",入力!I27)</f>
        <v>市原市立ちはら台桜小学校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512505461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150</v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ヤマモト　マモル
山本　護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>
        <f>IF(入力!G29="","",入力!G29)</f>
        <v>6</v>
      </c>
      <c r="R38" s="381"/>
      <c r="S38" s="382"/>
      <c r="T38" s="399" t="str">
        <f>IF(入力!I29="","",入力!I29)</f>
        <v>市原市立水の江小学校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514581754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156</v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アガツマ　リク
我妻　陸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>
        <f>IF(入力!G31="","",入力!G31)</f>
        <v>6</v>
      </c>
      <c r="R40" s="381"/>
      <c r="S40" s="382"/>
      <c r="T40" s="399" t="str">
        <f>IF(入力!I31="","",入力!I31)</f>
        <v>市原市立ちはら台桜小学校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512505377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140</v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タニグチ　ヒロム
谷口　博睦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>
        <f>IF(入力!G33="","",入力!G33)</f>
        <v>6</v>
      </c>
      <c r="R42" s="381"/>
      <c r="S42" s="382"/>
      <c r="T42" s="399" t="str">
        <f>IF(入力!I33="","",入力!I33)</f>
        <v>市原市立水の江小学校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514276126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148</v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コバヤシ　ユウマ
小林　夕真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>
        <f>IF(入力!G35="","",入力!G35)</f>
        <v>6</v>
      </c>
      <c r="R44" s="381"/>
      <c r="S44" s="382"/>
      <c r="T44" s="399" t="str">
        <f>IF(入力!I35="","",入力!I35)</f>
        <v>千葉市立誉田小学校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514330064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145</v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>
        <f>IF(入力!B37="","",入力!B37)</f>
        <v>7</v>
      </c>
      <c r="D46" s="407"/>
      <c r="E46" s="408"/>
      <c r="F46" s="393" t="str">
        <f>IF(入力!C38="","",入力!C37&amp;"　"&amp;入力!E37&amp;"
"&amp;入力!C38&amp;"　"&amp;入力!E38)</f>
        <v>カマガタ　タクミ
鎌形　卓生</v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>
        <f>IF(入力!G37="","",入力!G37)</f>
        <v>5</v>
      </c>
      <c r="R46" s="381"/>
      <c r="S46" s="382"/>
      <c r="T46" s="399" t="str">
        <f>IF(入力!I37="","",入力!I37)</f>
        <v>千葉市立宮崎小学校</v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>
        <f>IF(入力!M37="","",入力!M37)</f>
        <v>511423181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>
        <f>IF(入力!P37="","",入力!P37)</f>
        <v>140</v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>
        <f>IF(入力!B39="","",入力!B39)</f>
        <v>8</v>
      </c>
      <c r="D48" s="407"/>
      <c r="E48" s="408"/>
      <c r="F48" s="393" t="str">
        <f>IF(入力!C40="","",入力!C39&amp;"　"&amp;入力!E39&amp;"
"&amp;入力!C40&amp;"　"&amp;入力!E40)</f>
        <v>ナカシマ　チカヒロ
中島　悠紘</v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>
        <f>IF(入力!G39="","",入力!G39)</f>
        <v>5</v>
      </c>
      <c r="R48" s="381"/>
      <c r="S48" s="382"/>
      <c r="T48" s="399" t="str">
        <f>IF(入力!I39="","",入力!I39)</f>
        <v>千葉市立土気南小学校</v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>
        <f>IF(入力!M39="","",入力!M39)</f>
        <v>512169213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>
        <f>IF(入力!P39="","",入力!P39)</f>
        <v>138</v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>
        <f>IF(入力!B41="","",入力!B41)</f>
        <v>9</v>
      </c>
      <c r="D50" s="407"/>
      <c r="E50" s="408"/>
      <c r="F50" s="393" t="str">
        <f>IF(入力!C42="","",入力!C41&amp;"　"&amp;入力!E41&amp;"
"&amp;入力!C42&amp;"　"&amp;入力!E42)</f>
        <v>モリモト　アツヤ
森本　敦哉</v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>
        <f>IF(入力!G41="","",入力!G41)</f>
        <v>3</v>
      </c>
      <c r="R50" s="381"/>
      <c r="S50" s="382"/>
      <c r="T50" s="399" t="str">
        <f>IF(入力!I41="","",入力!I41)</f>
        <v>千葉市立宮崎小学校</v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>
        <f>IF(入力!M41="","",入力!M41)</f>
        <v>514276087</v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>
        <f>IF(入力!P41="","",入力!P41)</f>
        <v>125</v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 t="str">
        <f>IF(入力!B43="","",入力!B43)</f>
        <v/>
      </c>
      <c r="D52" s="407"/>
      <c r="E52" s="408"/>
      <c r="F52" s="393" t="str">
        <f>IF(入力!C44="","",入力!C43&amp;"　"&amp;入力!E43&amp;"
"&amp;入力!C44&amp;"　"&amp;入力!E44)</f>
        <v/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 t="str">
        <f>IF(入力!G43="","",入力!G43)</f>
        <v/>
      </c>
      <c r="R52" s="381"/>
      <c r="S52" s="382"/>
      <c r="T52" s="399" t="str">
        <f>IF(入力!I43="","",入力!I43)</f>
        <v/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 t="str">
        <f>IF(入力!M43="","",入力!M43)</f>
        <v/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 t="str">
        <f>IF(入力!P43="","",入力!P43)</f>
        <v/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 t="str">
        <f>IF(入力!B45="","",入力!B45)</f>
        <v/>
      </c>
      <c r="D54" s="407"/>
      <c r="E54" s="408"/>
      <c r="F54" s="393" t="str">
        <f>IF(入力!C46="","",入力!C45&amp;"　"&amp;入力!E45&amp;"
"&amp;入力!C46&amp;"　"&amp;入力!E46)</f>
        <v/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 t="str">
        <f>IF(入力!G45="","",入力!G45)</f>
        <v/>
      </c>
      <c r="R54" s="381"/>
      <c r="S54" s="382"/>
      <c r="T54" s="399" t="str">
        <f>IF(入力!I45="","",入力!I45)</f>
        <v/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 t="str">
        <f>IF(入力!B47="","",入力!B47)</f>
        <v/>
      </c>
      <c r="D56" s="407"/>
      <c r="E56" s="408"/>
      <c r="F56" s="393" t="str">
        <f>IF(入力!C48="","",入力!C47&amp;"　"&amp;入力!E47&amp;"
"&amp;入力!C48&amp;"　"&amp;入力!E48)</f>
        <v/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 t="str">
        <f>IF(入力!G47="","",入力!G47)</f>
        <v/>
      </c>
      <c r="R56" s="381"/>
      <c r="S56" s="382"/>
      <c r="T56" s="399" t="str">
        <f>IF(入力!I47="","",入力!I47)</f>
        <v/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ミラクルキッズ</v>
      </c>
      <c r="D2" s="254"/>
      <c r="E2" s="254"/>
      <c r="F2" s="254"/>
      <c r="G2" s="254"/>
      <c r="H2" s="254"/>
      <c r="I2" s="254"/>
      <c r="J2" s="253" t="str">
        <f>IF(入力!J3="","",入力!J3)</f>
        <v>男子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430954143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笹木　五子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506198296</v>
      </c>
      <c r="H7" s="262"/>
      <c r="I7" s="262"/>
      <c r="J7" s="262" t="str">
        <f>IF(入力!J7="","",入力!J7)</f>
        <v>`016950</v>
      </c>
      <c r="K7" s="262"/>
      <c r="L7" s="262"/>
      <c r="M7" s="262" t="str">
        <f>IF(入力!M7="","",入力!M7)</f>
        <v>`0183826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鎌形　章生</v>
      </c>
      <c r="D9" s="266"/>
      <c r="E9" s="266"/>
      <c r="F9" s="266"/>
      <c r="G9" s="262">
        <f>IF(入力!G9="","",入力!G9)</f>
        <v>510365333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/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笹木　五子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3" t="s">
        <v>6</v>
      </c>
      <c r="B17" s="253"/>
      <c r="C17" s="254" t="str">
        <f>IF(入力!C17="","",入力!C17&amp;"　"&amp;入力!E17)</f>
        <v>千葉市緑区誉田町１－１０３３－４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‘043-292-0279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`090－6708－1760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曽根　悠翔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千葉市立誉田小学校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514330079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向後　優正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市原市立ちはら台桜小学校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512505461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山本　護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市原市立水の江小学校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514581754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我妻　陸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市原市立ちはら台桜小学校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512505377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谷口　博睦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市原市立水の江小学校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514276126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小林　夕真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千葉市立誉田小学校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514330064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鎌形　卓生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千葉市立宮崎小学校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511423181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中島　悠紘</v>
      </c>
      <c r="D39" s="266"/>
      <c r="E39" s="266"/>
      <c r="F39" s="266"/>
      <c r="G39" s="253">
        <f>IF(入力!G39="","",入力!G39)</f>
        <v>5</v>
      </c>
      <c r="H39" s="253" t="str">
        <f>IF(入力!H39="","",入力!H39)</f>
        <v/>
      </c>
      <c r="I39" s="253" t="str">
        <f>IF(入力!I39="","",入力!I39)</f>
        <v>千葉市立土気南小学校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512169213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森本　敦哉</v>
      </c>
      <c r="D41" s="266"/>
      <c r="E41" s="266"/>
      <c r="F41" s="266"/>
      <c r="G41" s="253">
        <f>IF(入力!G41="","",入力!G41)</f>
        <v>3</v>
      </c>
      <c r="H41" s="253" t="str">
        <f>IF(入力!H41="","",入力!H41)</f>
        <v/>
      </c>
      <c r="I41" s="253" t="str">
        <f>IF(入力!I41="","",入力!I41)</f>
        <v>千葉市立宮崎小学校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514276087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ミラクルキッズ</v>
      </c>
      <c r="D2" s="254"/>
      <c r="E2" s="254"/>
      <c r="F2" s="254"/>
      <c r="G2" s="254"/>
      <c r="H2" s="254"/>
      <c r="I2" s="254"/>
      <c r="J2" s="253" t="str">
        <f>IF(入力!J3="","",入力!J3)</f>
        <v>男子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430954143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笹木　五子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506198296</v>
      </c>
      <c r="H7" s="262"/>
      <c r="I7" s="262"/>
      <c r="J7" s="262" t="str">
        <f>IF(入力!J7="","",入力!J7)</f>
        <v>`016950</v>
      </c>
      <c r="K7" s="262"/>
      <c r="L7" s="262"/>
      <c r="M7" s="262" t="str">
        <f>IF(入力!M7="","",入力!M7)</f>
        <v>`0183826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鎌形　章生</v>
      </c>
      <c r="D9" s="266"/>
      <c r="E9" s="266"/>
      <c r="F9" s="266"/>
      <c r="G9" s="262">
        <f>IF(入力!G9="","",入力!G9)</f>
        <v>510365333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/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笹木　五子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3" t="s">
        <v>6</v>
      </c>
      <c r="B17" s="253"/>
      <c r="C17" s="254" t="str">
        <f>IF(入力!C17="","",入力!C17&amp;"　"&amp;入力!E17)</f>
        <v>千葉市緑区誉田町１－１０３３－４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‘043-292-0279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`090－6708－1760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曽根　悠翔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千葉市立誉田小学校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514330079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向後　優正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市原市立ちはら台桜小学校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512505461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山本　護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市原市立水の江小学校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514581754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我妻　陸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市原市立ちはら台桜小学校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512505377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谷口　博睦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市原市立水の江小学校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514276126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小林　夕真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千葉市立誉田小学校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514330064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鎌形　卓生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千葉市立宮崎小学校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511423181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中島　悠紘</v>
      </c>
      <c r="D39" s="266"/>
      <c r="E39" s="266"/>
      <c r="F39" s="266"/>
      <c r="G39" s="253">
        <f>IF(入力!G39="","",入力!G39)</f>
        <v>5</v>
      </c>
      <c r="H39" s="253" t="str">
        <f>IF(入力!H39="","",入力!H39)</f>
        <v/>
      </c>
      <c r="I39" s="253" t="str">
        <f>IF(入力!I39="","",入力!I39)</f>
        <v>千葉市立土気南小学校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512169213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森本　敦哉</v>
      </c>
      <c r="D41" s="266"/>
      <c r="E41" s="266"/>
      <c r="F41" s="266"/>
      <c r="G41" s="253">
        <f>IF(入力!G41="","",入力!G41)</f>
        <v>3</v>
      </c>
      <c r="H41" s="253" t="str">
        <f>IF(入力!H41="","",入力!H41)</f>
        <v/>
      </c>
      <c r="I41" s="253" t="str">
        <f>IF(入力!I41="","",入力!I41)</f>
        <v>千葉市立宮崎小学校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514276087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男子</v>
      </c>
      <c r="I5" s="29">
        <f>入力!Y25</f>
        <v>10</v>
      </c>
      <c r="J5" s="434" t="str">
        <f>IF(入力!A55="","",入力!A55)</f>
        <v/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430954143</v>
      </c>
      <c r="B7" s="33" t="str">
        <f>IF(入力!C3="","",入力!C3)</f>
        <v>ミラクルキッズ</v>
      </c>
      <c r="C7" s="33" t="str">
        <f>IF(入力!C2="","",入力!C2)</f>
        <v>ミラクルキッズ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外房線</v>
      </c>
      <c r="S7" s="33" t="str">
        <f>IF(入力!AE5="","",入力!AE5)</f>
        <v>誉田駅</v>
      </c>
      <c r="T7" s="33"/>
      <c r="U7" s="33">
        <f>IF(入力!C4="","",入力!C4)</f>
        <v>430954143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笹木</v>
      </c>
      <c r="D16" s="33" t="str">
        <f>IF(入力!E8="","",入力!E8)</f>
        <v>五子</v>
      </c>
      <c r="E16" s="33" t="str">
        <f>IF(入力!C7="","",入力!C7)</f>
        <v>ササキ</v>
      </c>
      <c r="F16" s="33" t="str">
        <f>IF(入力!E7="","",入力!E7)</f>
        <v>イツコ</v>
      </c>
      <c r="G16" s="33">
        <f>IF(入力!G7="","",入力!G7)</f>
        <v>506198296</v>
      </c>
      <c r="H16" s="33" t="str">
        <f>IF(入力!J7="","",入力!J7)</f>
        <v>`016950</v>
      </c>
      <c r="I16" s="33" t="str">
        <f>IF(入力!M7="","",入力!M7)</f>
        <v>`0183826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266</v>
      </c>
      <c r="S16" s="33" t="str">
        <f>IF(入力!W7="","",入力!W7)</f>
        <v>‘0005</v>
      </c>
      <c r="T16" s="33" t="str">
        <f>IF(入力!P8="","",入力!P8)</f>
        <v>千葉市緑区誉田町１－１０３３－４</v>
      </c>
      <c r="U16" s="33" t="str">
        <f>IF(入力!AL7="","",入力!AL7)</f>
        <v>‘043</v>
      </c>
      <c r="V16" s="33" t="str">
        <f>IF(入力!AK8="","",入力!AK8)</f>
        <v>292</v>
      </c>
      <c r="W16" s="33" t="str">
        <f>IF(入力!AP8="","",入力!AP8)</f>
        <v>0279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鎌形</v>
      </c>
      <c r="D17" s="33" t="str">
        <f>IF(入力!E10="","",入力!E10)</f>
        <v>章生</v>
      </c>
      <c r="E17" s="33" t="str">
        <f>IF(入力!C9="","",入力!C9)</f>
        <v>カマガタ</v>
      </c>
      <c r="F17" s="33" t="str">
        <f>IF(入力!E9="","",入力!E9)</f>
        <v>アキオ</v>
      </c>
      <c r="G17" s="33">
        <f>IF(入力!G9="","",入力!G9)</f>
        <v>510365333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笹木</v>
      </c>
      <c r="D22" s="33" t="str">
        <f>IF(入力!E16="","",入力!E16)</f>
        <v>五子</v>
      </c>
      <c r="E22" s="33" t="str">
        <f>IF(入力!C15="","",入力!C15)</f>
        <v>ササキ</v>
      </c>
      <c r="F22" s="33" t="str">
        <f>IF(入力!E15="","",入力!E15)</f>
        <v>イツコ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>`090</v>
      </c>
      <c r="O22" s="33">
        <f>IF(入力!E21="","",入力!E21)</f>
        <v>6708</v>
      </c>
      <c r="P22" s="33">
        <f>IF(入力!G21="","",入力!G21)</f>
        <v>1760</v>
      </c>
      <c r="Q22" s="33"/>
      <c r="R22" s="33" t="str">
        <f>IF(入力!R15="","",入力!R15)</f>
        <v>266</v>
      </c>
      <c r="S22" s="33" t="str">
        <f>IF(入力!W15="","",入力!W15)</f>
        <v>‘0005</v>
      </c>
      <c r="T22" s="33" t="str">
        <f>IF(入力!P16="","",入力!P16)</f>
        <v>千葉市緑区誉田町１－１０３３－４</v>
      </c>
      <c r="U22" s="33" t="str">
        <f>IF(入力!AL15="","",入力!AL15)</f>
        <v>‘043</v>
      </c>
      <c r="V22" s="33" t="str">
        <f>IF(入力!AK16="","",入力!AK16)</f>
        <v>292</v>
      </c>
      <c r="W22" s="33" t="str">
        <f>IF(入力!AP16="","",入力!AP16)</f>
        <v>0279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曽根</v>
      </c>
      <c r="D24" s="75" t="str">
        <f>VLOOKUP($B$51,$A$53:$F$352,4)</f>
        <v>悠翔</v>
      </c>
      <c r="E24" s="75" t="str">
        <f>VLOOKUP($B$51,$A$53:$F$352,5)</f>
        <v>ソネ</v>
      </c>
      <c r="F24" s="75" t="str">
        <f>VLOOKUP($B$51,$A$53:$F$352,6)</f>
        <v>ハルト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曽根</v>
      </c>
      <c r="D53" s="33" t="str">
        <f>IF(入力!E26="","",入力!E26)</f>
        <v>悠翔</v>
      </c>
      <c r="E53" s="33" t="str">
        <f>IF(入力!C25="","",入力!C25)</f>
        <v>ソネ</v>
      </c>
      <c r="F53" s="33" t="str">
        <f>IF(入力!E25="","",入力!E25)</f>
        <v>ハルト</v>
      </c>
      <c r="G53" s="33">
        <f>IF(入力!M25="","",入力!M25)</f>
        <v>514330079</v>
      </c>
      <c r="H53" s="33" t="str">
        <f>IF(入力!I25="","",入力!I25)</f>
        <v>千葉市立誉田小学校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向後</v>
      </c>
      <c r="D54" s="33" t="str">
        <f>IF(入力!E28="","",入力!E28)</f>
        <v>優正</v>
      </c>
      <c r="E54" s="33" t="str">
        <f>IF(入力!C27="","",入力!C27)</f>
        <v>コウゴ</v>
      </c>
      <c r="F54" s="33" t="str">
        <f>IF(入力!E27="","",入力!E27)</f>
        <v>ユウセイ</v>
      </c>
      <c r="G54" s="33">
        <f>IF(入力!M27="","",入力!M27)</f>
        <v>512505461</v>
      </c>
      <c r="H54" s="33" t="str">
        <f>IF(入力!I27="","",入力!I27)</f>
        <v>市原市立ちはら台桜小学校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山本</v>
      </c>
      <c r="D55" s="33" t="str">
        <f>IF(入力!E30="","",入力!E30)</f>
        <v>護</v>
      </c>
      <c r="E55" s="33" t="str">
        <f>IF(入力!C29="","",入力!C29)</f>
        <v>ヤマモト</v>
      </c>
      <c r="F55" s="33" t="str">
        <f>IF(入力!E29="","",入力!E29)</f>
        <v>マモル</v>
      </c>
      <c r="G55" s="33">
        <f>IF(入力!M29="","",入力!M29)</f>
        <v>514581754</v>
      </c>
      <c r="H55" s="33" t="str">
        <f>IF(入力!I29="","",入力!I29)</f>
        <v>市原市立水の江小学校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我妻</v>
      </c>
      <c r="D56" s="33" t="str">
        <f>IF(入力!E32="","",入力!E32)</f>
        <v>陸</v>
      </c>
      <c r="E56" s="33" t="str">
        <f>IF(入力!C31="","",入力!C31)</f>
        <v>アガツマ</v>
      </c>
      <c r="F56" s="33" t="str">
        <f>IF(入力!E31="","",入力!E31)</f>
        <v>リク</v>
      </c>
      <c r="G56" s="33">
        <f>IF(入力!M31="","",入力!M31)</f>
        <v>512505377</v>
      </c>
      <c r="H56" s="33" t="str">
        <f>IF(入力!I31="","",入力!I31)</f>
        <v>市原市立ちはら台桜小学校</v>
      </c>
      <c r="I56" s="33">
        <f>IF(入力!G31="","",入力!G31)</f>
        <v>6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谷口</v>
      </c>
      <c r="D57" s="33" t="str">
        <f>IF(入力!E34="","",入力!E34)</f>
        <v>博睦</v>
      </c>
      <c r="E57" s="33" t="str">
        <f>IF(入力!C33="","",入力!C33)</f>
        <v>タニグチ</v>
      </c>
      <c r="F57" s="33" t="str">
        <f>IF(入力!E33="","",入力!E33)</f>
        <v>ヒロム</v>
      </c>
      <c r="G57" s="33">
        <f>IF(入力!M33="","",入力!M33)</f>
        <v>514276126</v>
      </c>
      <c r="H57" s="33" t="str">
        <f>IF(入力!I33="","",入力!I33)</f>
        <v>市原市立水の江小学校</v>
      </c>
      <c r="I57" s="33">
        <f>IF(入力!G33="","",入力!G33)</f>
        <v>6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小林</v>
      </c>
      <c r="D58" s="33" t="str">
        <f>IF(入力!E36="","",入力!E36)</f>
        <v>夕真</v>
      </c>
      <c r="E58" s="33" t="str">
        <f>IF(入力!C35="","",入力!C35)</f>
        <v>コバヤシ</v>
      </c>
      <c r="F58" s="33" t="str">
        <f>IF(入力!E35="","",入力!E35)</f>
        <v>ユウマ</v>
      </c>
      <c r="G58" s="33">
        <f>IF(入力!M35="","",入力!M35)</f>
        <v>514330064</v>
      </c>
      <c r="H58" s="33" t="str">
        <f>IF(入力!I35="","",入力!I35)</f>
        <v>千葉市立誉田小学校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鎌形</v>
      </c>
      <c r="D59" s="33" t="str">
        <f>IF(入力!E38="","",入力!E38)</f>
        <v>卓生</v>
      </c>
      <c r="E59" s="33" t="str">
        <f>IF(入力!C37="","",入力!C37)</f>
        <v>カマガタ</v>
      </c>
      <c r="F59" s="33" t="str">
        <f>IF(入力!E37="","",入力!E37)</f>
        <v>タクミ</v>
      </c>
      <c r="G59" s="33">
        <f>IF(入力!M37="","",入力!M37)</f>
        <v>511423181</v>
      </c>
      <c r="H59" s="33" t="str">
        <f>IF(入力!I37="","",入力!I37)</f>
        <v>千葉市立宮崎小学校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中島</v>
      </c>
      <c r="D60" s="33" t="str">
        <f>IF(入力!E40="","",入力!E40)</f>
        <v>悠紘</v>
      </c>
      <c r="E60" s="33" t="str">
        <f>IF(入力!C39="","",入力!C39)</f>
        <v>ナカシマ</v>
      </c>
      <c r="F60" s="33" t="str">
        <f>IF(入力!E39="","",入力!E39)</f>
        <v>チカヒロ</v>
      </c>
      <c r="G60" s="33">
        <f>IF(入力!M39="","",入力!M39)</f>
        <v>512169213</v>
      </c>
      <c r="H60" s="33" t="str">
        <f>IF(入力!I39="","",入力!I39)</f>
        <v>千葉市立土気南小学校</v>
      </c>
      <c r="I60" s="33">
        <f>IF(入力!G39="","",入力!G39)</f>
        <v>5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森本</v>
      </c>
      <c r="D61" s="33" t="str">
        <f>IF(入力!E42="","",入力!E42)</f>
        <v>敦哉</v>
      </c>
      <c r="E61" s="33" t="str">
        <f>IF(入力!C41="","",入力!C41)</f>
        <v>モリモト</v>
      </c>
      <c r="F61" s="33" t="str">
        <f>IF(入力!E41="","",入力!E41)</f>
        <v>アツヤ</v>
      </c>
      <c r="G61" s="33">
        <f>IF(入力!M41="","",入力!M41)</f>
        <v>514276087</v>
      </c>
      <c r="H61" s="33" t="str">
        <f>IF(入力!I41="","",入力!I41)</f>
        <v>千葉市立宮崎小学校</v>
      </c>
      <c r="I61" s="33">
        <f>IF(入力!G41="","",入力!G41)</f>
        <v>3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2017-05-17T09:04:25Z</cp:lastPrinted>
  <dcterms:created xsi:type="dcterms:W3CDTF">2014-04-05T09:56:00Z</dcterms:created>
  <dcterms:modified xsi:type="dcterms:W3CDTF">2017-05-17T09:07:18Z</dcterms:modified>
</cp:coreProperties>
</file>