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崇\Desktop\volleryball\22_新人戦申し込み\"/>
    </mc:Choice>
  </mc:AlternateContent>
  <workbookProtection lockStructure="1"/>
  <bookViews>
    <workbookView xWindow="0" yWindow="0" windowWidth="20490" windowHeight="907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<sst xmlns="http://schemas.openxmlformats.org/spreadsheetml/2006/main" count="259" uniqueCount="201">
  <si>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</si>
  <si>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</si>
  <si>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</si>
  <si>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</si>
  <si>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</si>
  <si>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</si>
  <si>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</si>
  <si>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</si>
  <si>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</si>
  <si>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</si>
  <si>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</si>
  <si>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</si>
  <si>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</si>
  <si>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</si>
  <si>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</si>
  <si>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</si>
  <si>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</si>
  <si>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</si>
  <si>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</si>
  <si>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</si>
  <si>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</si>
  <si>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</si>
  <si>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</si>
  <si>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</si>
  <si>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</si>
  <si>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</si>
  <si>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</si>
  <si>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</si>
  <si>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</si>
  <si>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</si>
  <si>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</si>
  <si>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</si>
  <si>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</si>
  <si>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</si>
  <si>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</si>
  <si>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</si>
  <si>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</si>
  <si>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</si>
  <si>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</si>
  <si>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</si>
  <si>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</si>
  <si>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</si>
  <si>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</si>
  <si>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</si>
  <si>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</si>
  <si>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</si>
  <si>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</si>
  <si>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</si>
  <si>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</si>
  <si>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</si>
  <si>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</si>
  <si>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</si>
  <si>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</si>
  <si>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</si>
  <si>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</si>
  <si>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</si>
  <si>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</si>
  <si>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</si>
  <si>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</si>
  <si>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</si>
  <si>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</si>
  <si>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</si>
  <si>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</si>
  <si>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</si>
  <si>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</si>
  <si>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</si>
  <si>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</si>
  <si>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</si>
  <si>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</si>
  <si>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</si>
  <si>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</si>
  <si>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</si>
  <si>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</si>
  <si>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</si>
  <si>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</si>
  <si>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</si>
  <si>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</si>
  <si>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</si>
  <si>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</si>
  <si>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</si>
  <si>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</si>
  <si>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</si>
  <si>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</si>
  <si>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</si>
  <si>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</si>
  <si>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</si>
  <si>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</si>
  <si>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</si>
  <si>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</si>
  <si>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</si>
  <si>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</si>
  <si>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</si>
  <si>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</si>
  <si>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</si>
  <si>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</si>
  <si>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</si>
  <si>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</si>
  <si>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</si>
  <si>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</si>
  <si>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</si>
  <si>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</si>
  <si>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</si>
  <si>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</si>
  <si>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</si>
  <si>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</si>
  <si>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</si>
  <si>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</si>
  <si>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</si>
  <si>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</si>
  <si>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</si>
  <si>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</si>
  <si>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</si>
  <si>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</si>
  <si>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</si>
  <si>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</si>
  <si>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</si>
  <si>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</si>
  <si>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</si>
  <si>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</si>
  <si>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</si>
  <si>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</si>
  <si>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</si>
  <si>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</si>
  <si>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</si>
  <si>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</si>
  <si>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</si>
  <si>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</si>
  <si>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</si>
  <si>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</si>
  <si>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</si>
  <si>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</si>
  <si>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</si>
  <si>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rPh sb="0" eb="2">
      <t>マクハリ</t>
    </rPh>
    <rPh sb="2" eb="4">
      <t>カイヒン</t>
    </rPh>
    <phoneticPr fontId="2"/>
  </si>
  <si>
    <t>マクハリカイヒンジュニアバレーボールクラブ</t>
    <phoneticPr fontId="2"/>
  </si>
  <si>
    <t>男子</t>
    <rPh sb="0" eb="2">
      <t>ダンシ</t>
    </rPh>
    <phoneticPr fontId="2"/>
  </si>
  <si>
    <t>千葉市</t>
    <rPh sb="0" eb="3">
      <t>チバシ</t>
    </rPh>
    <phoneticPr fontId="2"/>
  </si>
  <si>
    <t>南支部</t>
    <rPh sb="0" eb="1">
      <t>ミナミ</t>
    </rPh>
    <rPh sb="1" eb="3">
      <t>シブ</t>
    </rPh>
    <phoneticPr fontId="2"/>
  </si>
  <si>
    <t>松田</t>
    <rPh sb="0" eb="2">
      <t>マツダ</t>
    </rPh>
    <phoneticPr fontId="2"/>
  </si>
  <si>
    <t>崇</t>
    <rPh sb="0" eb="1">
      <t>タカシ</t>
    </rPh>
    <phoneticPr fontId="2"/>
  </si>
  <si>
    <t>小坂</t>
    <rPh sb="0" eb="2">
      <t>コサカ</t>
    </rPh>
    <phoneticPr fontId="2"/>
  </si>
  <si>
    <t>真</t>
    <rPh sb="0" eb="1">
      <t>マコト</t>
    </rPh>
    <phoneticPr fontId="2"/>
  </si>
  <si>
    <t>マツダ</t>
    <phoneticPr fontId="2"/>
  </si>
  <si>
    <t>タカシ</t>
    <phoneticPr fontId="2"/>
  </si>
  <si>
    <t>コサカ</t>
    <phoneticPr fontId="2"/>
  </si>
  <si>
    <t>マコト</t>
    <phoneticPr fontId="2"/>
  </si>
  <si>
    <t>262</t>
    <phoneticPr fontId="2"/>
  </si>
  <si>
    <t>0033</t>
    <phoneticPr fontId="2"/>
  </si>
  <si>
    <t>千葉市花見川区幕張本郷2-13-17-307</t>
    <rPh sb="0" eb="3">
      <t>チバシ</t>
    </rPh>
    <rPh sb="3" eb="7">
      <t>ハナミガワク</t>
    </rPh>
    <rPh sb="7" eb="11">
      <t>マクハリホンゴウ</t>
    </rPh>
    <phoneticPr fontId="2"/>
  </si>
  <si>
    <t>090</t>
    <phoneticPr fontId="2"/>
  </si>
  <si>
    <t>4837</t>
    <phoneticPr fontId="2"/>
  </si>
  <si>
    <t>6273</t>
    <phoneticPr fontId="2"/>
  </si>
  <si>
    <t>090</t>
    <phoneticPr fontId="2"/>
  </si>
  <si>
    <t>大輝</t>
    <rPh sb="0" eb="2">
      <t>タイキ</t>
    </rPh>
    <phoneticPr fontId="2"/>
  </si>
  <si>
    <t>マツダ</t>
    <phoneticPr fontId="2"/>
  </si>
  <si>
    <t>タイキ</t>
    <phoneticPr fontId="2"/>
  </si>
  <si>
    <t>千葉市立西の谷小学校</t>
    <rPh sb="0" eb="3">
      <t>チバシ</t>
    </rPh>
    <rPh sb="3" eb="4">
      <t>リツ</t>
    </rPh>
    <rPh sb="4" eb="5">
      <t>ニシ</t>
    </rPh>
    <rPh sb="6" eb="10">
      <t>ヤショウガッコウ</t>
    </rPh>
    <phoneticPr fontId="2"/>
  </si>
  <si>
    <t>増岡</t>
    <rPh sb="0" eb="2">
      <t>マスオカ</t>
    </rPh>
    <phoneticPr fontId="2"/>
  </si>
  <si>
    <t>健二</t>
    <rPh sb="0" eb="2">
      <t>ケンジ</t>
    </rPh>
    <phoneticPr fontId="2"/>
  </si>
  <si>
    <t>マスオカ</t>
    <phoneticPr fontId="2"/>
  </si>
  <si>
    <t>ケンジ</t>
    <phoneticPr fontId="2"/>
  </si>
  <si>
    <t>谷</t>
    <rPh sb="0" eb="1">
      <t>タニ</t>
    </rPh>
    <phoneticPr fontId="2"/>
  </si>
  <si>
    <t>祐希人</t>
    <rPh sb="0" eb="1">
      <t>ユウ</t>
    </rPh>
    <rPh sb="1" eb="2">
      <t>キ</t>
    </rPh>
    <rPh sb="2" eb="3">
      <t>ヒト</t>
    </rPh>
    <phoneticPr fontId="2"/>
  </si>
  <si>
    <t>池崎</t>
    <rPh sb="0" eb="2">
      <t>イケザキ</t>
    </rPh>
    <phoneticPr fontId="2"/>
  </si>
  <si>
    <t>海人</t>
    <rPh sb="0" eb="2">
      <t>カイト</t>
    </rPh>
    <phoneticPr fontId="2"/>
  </si>
  <si>
    <t>イケザキ</t>
    <phoneticPr fontId="2"/>
  </si>
  <si>
    <t>カイト</t>
    <phoneticPr fontId="2"/>
  </si>
  <si>
    <t>トダ</t>
    <phoneticPr fontId="2"/>
  </si>
  <si>
    <t>リョウガ</t>
    <phoneticPr fontId="2"/>
  </si>
  <si>
    <t>戸田</t>
    <rPh sb="0" eb="2">
      <t>トダ</t>
    </rPh>
    <phoneticPr fontId="2"/>
  </si>
  <si>
    <t>千葉市立上の台小学校</t>
    <rPh sb="0" eb="4">
      <t>チバシリツ</t>
    </rPh>
    <rPh sb="4" eb="5">
      <t>ウエ</t>
    </rPh>
    <rPh sb="6" eb="7">
      <t>ダイ</t>
    </rPh>
    <rPh sb="7" eb="10">
      <t>ショウガッコウ</t>
    </rPh>
    <phoneticPr fontId="2"/>
  </si>
  <si>
    <t>大塚</t>
    <rPh sb="0" eb="2">
      <t>オオツカ</t>
    </rPh>
    <phoneticPr fontId="2"/>
  </si>
  <si>
    <t>柊呂</t>
    <rPh sb="0" eb="1">
      <t>ヒイラギ</t>
    </rPh>
    <rPh sb="1" eb="2">
      <t>ロ</t>
    </rPh>
    <phoneticPr fontId="2"/>
  </si>
  <si>
    <t>オオツカ</t>
    <phoneticPr fontId="2"/>
  </si>
  <si>
    <t>ヒイロ</t>
    <phoneticPr fontId="2"/>
  </si>
  <si>
    <t>柳</t>
    <rPh sb="0" eb="1">
      <t>ヤナギ</t>
    </rPh>
    <phoneticPr fontId="2"/>
  </si>
  <si>
    <t>智也</t>
    <rPh sb="0" eb="2">
      <t>トモヤ</t>
    </rPh>
    <phoneticPr fontId="2"/>
  </si>
  <si>
    <t>ヤナギ</t>
    <phoneticPr fontId="2"/>
  </si>
  <si>
    <t>トモヤ</t>
    <phoneticPr fontId="2"/>
  </si>
  <si>
    <t>タニ</t>
    <phoneticPr fontId="2"/>
  </si>
  <si>
    <t>ユキト</t>
    <phoneticPr fontId="2"/>
  </si>
  <si>
    <t>③</t>
    <phoneticPr fontId="2"/>
  </si>
  <si>
    <t>0420052</t>
  </si>
  <si>
    <t>0364188</t>
  </si>
  <si>
    <t>千葉市立美浜打瀬小学校</t>
    <rPh sb="0" eb="4">
      <t>チバシリツ</t>
    </rPh>
    <rPh sb="4" eb="8">
      <t>ミハマウタセ</t>
    </rPh>
    <rPh sb="8" eb="11">
      <t>ショウガッコウ</t>
    </rPh>
    <phoneticPr fontId="1"/>
  </si>
  <si>
    <t>千葉市立幕張小学校</t>
  </si>
  <si>
    <t>幕張本郷</t>
    <rPh sb="0" eb="2">
      <t>マクハリ</t>
    </rPh>
    <rPh sb="2" eb="4">
      <t>ホンゴウ</t>
    </rPh>
    <phoneticPr fontId="2"/>
  </si>
  <si>
    <t>総武・京成</t>
    <rPh sb="0" eb="2">
      <t>ソウブ</t>
    </rPh>
    <rPh sb="3" eb="5">
      <t>ケイセイ</t>
    </rPh>
    <phoneticPr fontId="2"/>
  </si>
  <si>
    <t>八千代市立高津小学校</t>
    <rPh sb="0" eb="4">
      <t>ヤチヨシ</t>
    </rPh>
    <rPh sb="4" eb="5">
      <t>リツ</t>
    </rPh>
    <rPh sb="5" eb="7">
      <t>タカツ</t>
    </rPh>
    <rPh sb="7" eb="10">
      <t>ショウガッコウ</t>
    </rPh>
    <phoneticPr fontId="1"/>
  </si>
  <si>
    <t>133</t>
    <phoneticPr fontId="2"/>
  </si>
  <si>
    <t>0044</t>
    <phoneticPr fontId="2"/>
  </si>
  <si>
    <t>東京都江戸川区本一色3-37-6</t>
    <rPh sb="0" eb="3">
      <t>トウキョウト</t>
    </rPh>
    <rPh sb="3" eb="7">
      <t>エドガワク</t>
    </rPh>
    <rPh sb="7" eb="8">
      <t>ホン</t>
    </rPh>
    <rPh sb="8" eb="10">
      <t>イッショク</t>
    </rPh>
    <phoneticPr fontId="2"/>
  </si>
  <si>
    <t>090</t>
    <phoneticPr fontId="2"/>
  </si>
  <si>
    <t>2240</t>
    <phoneticPr fontId="2"/>
  </si>
  <si>
    <t>0879</t>
    <phoneticPr fontId="2"/>
  </si>
  <si>
    <t>凌雅</t>
    <rPh sb="0" eb="1">
      <t>シノ</t>
    </rPh>
    <rPh sb="1" eb="2">
      <t>ガ</t>
    </rPh>
    <phoneticPr fontId="2"/>
  </si>
  <si>
    <t>明るく！！
　楽しく！！
　　元気よく！！</t>
    <rPh sb="0" eb="1">
      <t>アカ</t>
    </rPh>
    <rPh sb="7" eb="8">
      <t>タノ</t>
    </rPh>
    <rPh sb="15" eb="17">
      <t>ゲンキ</t>
    </rPh>
    <phoneticPr fontId="2"/>
  </si>
  <si>
    <t>北村</t>
    <rPh sb="0" eb="2">
      <t>キタムラ</t>
    </rPh>
    <phoneticPr fontId="2"/>
  </si>
  <si>
    <t>剛琉</t>
    <rPh sb="0" eb="1">
      <t>ツヨシ</t>
    </rPh>
    <rPh sb="1" eb="2">
      <t>ル</t>
    </rPh>
    <phoneticPr fontId="2"/>
  </si>
  <si>
    <t>キタムラ</t>
    <phoneticPr fontId="2"/>
  </si>
  <si>
    <t>タケル</t>
    <phoneticPr fontId="2"/>
  </si>
  <si>
    <t>千葉市立長作小学校</t>
    <rPh sb="4" eb="6">
      <t>ナガサク</t>
    </rPh>
    <rPh sb="6" eb="9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</si>
</sst>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Y25" sqref="Y25:AG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0" t="s">
        <v>121</v>
      </c>
      <c r="B2" s="191"/>
      <c r="C2" s="192" t="s">
        <v>133</v>
      </c>
      <c r="D2" s="193"/>
      <c r="E2" s="193"/>
      <c r="F2" s="193"/>
      <c r="G2" s="193"/>
      <c r="H2" s="193"/>
      <c r="I2" s="194"/>
      <c r="J2" s="65" t="s">
        <v>119</v>
      </c>
      <c r="K2" s="66"/>
      <c r="L2" s="66"/>
      <c r="M2" s="66"/>
      <c r="N2" s="66"/>
      <c r="O2" s="67"/>
      <c r="P2" s="65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132</v>
      </c>
      <c r="D3" s="198"/>
      <c r="E3" s="198"/>
      <c r="F3" s="198"/>
      <c r="G3" s="198"/>
      <c r="H3" s="198"/>
      <c r="I3" s="199"/>
      <c r="J3" s="62" t="s">
        <v>134</v>
      </c>
      <c r="K3" s="63"/>
      <c r="L3" s="63"/>
      <c r="M3" s="63"/>
      <c r="N3" s="63"/>
      <c r="O3" s="64"/>
      <c r="P3" s="187" t="s">
        <v>135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60" t="s">
        <v>136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435120954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6">
        <v>13005</v>
      </c>
      <c r="K5" s="126"/>
      <c r="L5" s="126"/>
      <c r="M5" s="126"/>
      <c r="N5" s="126"/>
      <c r="O5" s="126"/>
      <c r="P5" s="177" t="s">
        <v>186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185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9" t="s">
        <v>107</v>
      </c>
      <c r="D6" s="210"/>
      <c r="E6" s="182" t="s">
        <v>108</v>
      </c>
      <c r="F6" s="183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6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7" t="s">
        <v>124</v>
      </c>
    </row>
    <row r="7" spans="1:51" ht="13.5" customHeight="1">
      <c r="A7" s="78"/>
      <c r="B7" s="79"/>
      <c r="C7" s="120" t="s">
        <v>141</v>
      </c>
      <c r="D7" s="89"/>
      <c r="E7" s="121" t="s">
        <v>142</v>
      </c>
      <c r="F7" s="90"/>
      <c r="G7" s="71">
        <v>514751852</v>
      </c>
      <c r="H7" s="71"/>
      <c r="I7" s="71"/>
      <c r="J7" s="71"/>
      <c r="K7" s="71"/>
      <c r="L7" s="71"/>
      <c r="M7" s="71" t="s">
        <v>181</v>
      </c>
      <c r="N7" s="71"/>
      <c r="O7" s="71"/>
      <c r="P7" s="68" t="s">
        <v>7</v>
      </c>
      <c r="Q7" s="69"/>
      <c r="R7" s="87" t="s">
        <v>145</v>
      </c>
      <c r="S7" s="87"/>
      <c r="T7" s="87"/>
      <c r="U7" s="87"/>
      <c r="V7" s="30" t="s">
        <v>8</v>
      </c>
      <c r="W7" s="86" t="s">
        <v>146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8" t="s">
        <v>148</v>
      </c>
      <c r="AM7" s="128"/>
      <c r="AN7" s="128"/>
      <c r="AO7" s="128"/>
      <c r="AP7" s="128"/>
      <c r="AQ7" s="128"/>
      <c r="AR7" s="128"/>
      <c r="AS7" s="39" t="s">
        <v>10</v>
      </c>
      <c r="AT7" s="236">
        <v>46</v>
      </c>
    </row>
    <row r="8" spans="1:51" ht="18" customHeight="1">
      <c r="A8" s="78"/>
      <c r="B8" s="79"/>
      <c r="C8" s="118" t="s">
        <v>137</v>
      </c>
      <c r="D8" s="115"/>
      <c r="E8" s="119" t="s">
        <v>138</v>
      </c>
      <c r="F8" s="116"/>
      <c r="G8" s="71"/>
      <c r="H8" s="71"/>
      <c r="I8" s="71"/>
      <c r="J8" s="71"/>
      <c r="K8" s="71"/>
      <c r="L8" s="71"/>
      <c r="M8" s="71"/>
      <c r="N8" s="71"/>
      <c r="O8" s="71"/>
      <c r="P8" s="129" t="s">
        <v>147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149</v>
      </c>
      <c r="AL8" s="132"/>
      <c r="AM8" s="132"/>
      <c r="AN8" s="132"/>
      <c r="AO8" s="40" t="s">
        <v>11</v>
      </c>
      <c r="AP8" s="132" t="s">
        <v>150</v>
      </c>
      <c r="AQ8" s="132"/>
      <c r="AR8" s="132"/>
      <c r="AS8" s="133"/>
      <c r="AT8" s="236"/>
    </row>
    <row r="9" spans="1:51" ht="14.45" customHeight="1">
      <c r="A9" s="78" t="s">
        <v>82</v>
      </c>
      <c r="B9" s="79"/>
      <c r="C9" s="120" t="s">
        <v>143</v>
      </c>
      <c r="D9" s="89"/>
      <c r="E9" s="121" t="s">
        <v>144</v>
      </c>
      <c r="F9" s="90"/>
      <c r="G9" s="71">
        <v>512577936</v>
      </c>
      <c r="H9" s="71"/>
      <c r="I9" s="71"/>
      <c r="J9" s="71"/>
      <c r="K9" s="71"/>
      <c r="L9" s="71"/>
      <c r="M9" s="71" t="s">
        <v>182</v>
      </c>
      <c r="N9" s="71"/>
      <c r="O9" s="71"/>
      <c r="P9" s="68" t="s">
        <v>7</v>
      </c>
      <c r="Q9" s="69"/>
      <c r="R9" s="87" t="s">
        <v>188</v>
      </c>
      <c r="S9" s="87"/>
      <c r="T9" s="87"/>
      <c r="U9" s="87"/>
      <c r="V9" s="30" t="s">
        <v>8</v>
      </c>
      <c r="W9" s="86" t="s">
        <v>189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8" t="s">
        <v>191</v>
      </c>
      <c r="AM9" s="128"/>
      <c r="AN9" s="128"/>
      <c r="AO9" s="128"/>
      <c r="AP9" s="128"/>
      <c r="AQ9" s="128"/>
      <c r="AR9" s="128"/>
      <c r="AS9" s="39" t="s">
        <v>126</v>
      </c>
      <c r="AT9" s="237">
        <v>67</v>
      </c>
    </row>
    <row r="10" spans="1:51" ht="18" customHeight="1">
      <c r="A10" s="78"/>
      <c r="B10" s="79"/>
      <c r="C10" s="118" t="s">
        <v>139</v>
      </c>
      <c r="D10" s="115"/>
      <c r="E10" s="119" t="s">
        <v>140</v>
      </c>
      <c r="F10" s="116"/>
      <c r="G10" s="71"/>
      <c r="H10" s="71"/>
      <c r="I10" s="71"/>
      <c r="J10" s="71"/>
      <c r="K10" s="71"/>
      <c r="L10" s="71"/>
      <c r="M10" s="71"/>
      <c r="N10" s="71"/>
      <c r="O10" s="71"/>
      <c r="P10" s="129" t="s">
        <v>190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4"/>
      <c r="AK10" s="131" t="s">
        <v>192</v>
      </c>
      <c r="AL10" s="132"/>
      <c r="AM10" s="132"/>
      <c r="AN10" s="132"/>
      <c r="AO10" s="40" t="s">
        <v>127</v>
      </c>
      <c r="AP10" s="132" t="s">
        <v>193</v>
      </c>
      <c r="AQ10" s="132"/>
      <c r="AR10" s="132"/>
      <c r="AS10" s="133"/>
      <c r="AT10" s="237"/>
    </row>
    <row r="11" spans="1:51" ht="14.45" customHeight="1">
      <c r="A11" s="78" t="s">
        <v>83</v>
      </c>
      <c r="B11" s="79"/>
      <c r="C11" s="112"/>
      <c r="D11" s="89"/>
      <c r="E11" s="89"/>
      <c r="F11" s="90"/>
      <c r="G11" s="71"/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/>
      <c r="S11" s="87"/>
      <c r="T11" s="87"/>
      <c r="U11" s="87"/>
      <c r="V11" s="30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8"/>
      <c r="AM11" s="128"/>
      <c r="AN11" s="128"/>
      <c r="AO11" s="128"/>
      <c r="AP11" s="128"/>
      <c r="AQ11" s="128"/>
      <c r="AR11" s="128"/>
      <c r="AS11" s="39" t="s">
        <v>126</v>
      </c>
      <c r="AT11" s="237"/>
    </row>
    <row r="12" spans="1:51" ht="18" customHeight="1">
      <c r="A12" s="78"/>
      <c r="B12" s="79"/>
      <c r="C12" s="114"/>
      <c r="D12" s="115"/>
      <c r="E12" s="115"/>
      <c r="F12" s="116"/>
      <c r="G12" s="71"/>
      <c r="H12" s="71"/>
      <c r="I12" s="71"/>
      <c r="J12" s="71"/>
      <c r="K12" s="71"/>
      <c r="L12" s="71"/>
      <c r="M12" s="71"/>
      <c r="N12" s="71"/>
      <c r="O12" s="71"/>
      <c r="P12" s="129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4"/>
      <c r="AK12" s="131"/>
      <c r="AL12" s="132"/>
      <c r="AM12" s="132"/>
      <c r="AN12" s="132"/>
      <c r="AO12" s="40" t="s">
        <v>127</v>
      </c>
      <c r="AP12" s="132"/>
      <c r="AQ12" s="132"/>
      <c r="AR12" s="132"/>
      <c r="AS12" s="133"/>
      <c r="AT12" s="237"/>
    </row>
    <row r="13" spans="1:51" ht="15" customHeight="1">
      <c r="A13" s="78" t="s">
        <v>84</v>
      </c>
      <c r="B13" s="79"/>
      <c r="C13" s="112"/>
      <c r="D13" s="89"/>
      <c r="E13" s="89"/>
      <c r="F13" s="90"/>
      <c r="G13" s="113"/>
      <c r="H13" s="113"/>
      <c r="I13" s="113"/>
      <c r="J13" s="113"/>
      <c r="K13" s="113"/>
      <c r="L13" s="113"/>
      <c r="M13" s="113"/>
      <c r="N13" s="113"/>
      <c r="O13" s="113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238"/>
    </row>
    <row r="14" spans="1:51" ht="18" customHeight="1">
      <c r="A14" s="78"/>
      <c r="B14" s="79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238"/>
    </row>
    <row r="15" spans="1:51" ht="15" customHeight="1">
      <c r="A15" s="125" t="s">
        <v>98</v>
      </c>
      <c r="B15" s="79"/>
      <c r="C15" s="120" t="s">
        <v>141</v>
      </c>
      <c r="D15" s="89"/>
      <c r="E15" s="121" t="s">
        <v>142</v>
      </c>
      <c r="F15" s="90"/>
      <c r="G15" s="113"/>
      <c r="H15" s="113"/>
      <c r="I15" s="113"/>
      <c r="J15" s="113"/>
      <c r="K15" s="113"/>
      <c r="L15" s="113"/>
      <c r="M15" s="113"/>
      <c r="N15" s="113"/>
      <c r="O15" s="113"/>
      <c r="P15" s="68" t="s">
        <v>7</v>
      </c>
      <c r="Q15" s="69"/>
      <c r="R15" s="87" t="s">
        <v>145</v>
      </c>
      <c r="S15" s="87"/>
      <c r="T15" s="87"/>
      <c r="U15" s="87"/>
      <c r="V15" s="29" t="s">
        <v>8</v>
      </c>
      <c r="W15" s="86" t="s">
        <v>146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8" t="s">
        <v>151</v>
      </c>
      <c r="AM15" s="128"/>
      <c r="AN15" s="128"/>
      <c r="AO15" s="128"/>
      <c r="AP15" s="128"/>
      <c r="AQ15" s="128"/>
      <c r="AR15" s="128"/>
      <c r="AS15" s="39" t="s">
        <v>126</v>
      </c>
      <c r="AT15" s="237"/>
    </row>
    <row r="16" spans="1:51" ht="18" customHeight="1">
      <c r="A16" s="78"/>
      <c r="B16" s="79"/>
      <c r="C16" s="118" t="s">
        <v>137</v>
      </c>
      <c r="D16" s="115"/>
      <c r="E16" s="119" t="s">
        <v>138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29" t="s">
        <v>147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4"/>
      <c r="AK16" s="131" t="s">
        <v>149</v>
      </c>
      <c r="AL16" s="132"/>
      <c r="AM16" s="132"/>
      <c r="AN16" s="132"/>
      <c r="AO16" s="40" t="s">
        <v>127</v>
      </c>
      <c r="AP16" s="132" t="s">
        <v>150</v>
      </c>
      <c r="AQ16" s="132"/>
      <c r="AR16" s="132"/>
      <c r="AS16" s="133"/>
      <c r="AT16" s="237"/>
    </row>
    <row r="17" spans="1:46">
      <c r="A17" s="78" t="s">
        <v>0</v>
      </c>
      <c r="B17" s="79"/>
      <c r="C17" s="137" t="str">
        <f>IF(P16="","",P16)</f>
        <v>千葉市花見川区幕張本郷2-13-17-307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7" t="str">
        <f>IF(AL15="","",AL15&amp;"-"&amp;AK16&amp;"-"&amp;AP16)</f>
        <v>090-4837-6273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 t="s">
        <v>191</v>
      </c>
      <c r="D21" s="57"/>
      <c r="E21" s="57">
        <v>4837</v>
      </c>
      <c r="F21" s="57"/>
      <c r="G21" s="57">
        <v>6273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3" t="s">
        <v>130</v>
      </c>
      <c r="B23" s="122" t="s">
        <v>86</v>
      </c>
      <c r="C23" s="138" t="s">
        <v>105</v>
      </c>
      <c r="D23" s="139"/>
      <c r="E23" s="140" t="s">
        <v>106</v>
      </c>
      <c r="F23" s="141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6" t="s">
        <v>99</v>
      </c>
      <c r="Q23" s="122"/>
      <c r="R23" s="122"/>
      <c r="S23" s="122"/>
      <c r="T23" s="20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9"/>
      <c r="C24" s="148" t="s">
        <v>103</v>
      </c>
      <c r="D24" s="149"/>
      <c r="E24" s="150" t="s">
        <v>104</v>
      </c>
      <c r="F24" s="151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8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20" t="s">
        <v>153</v>
      </c>
      <c r="D25" s="89"/>
      <c r="E25" s="121" t="s">
        <v>154</v>
      </c>
      <c r="F25" s="90"/>
      <c r="G25" s="94">
        <v>6</v>
      </c>
      <c r="H25" s="96"/>
      <c r="I25" s="117" t="s">
        <v>155</v>
      </c>
      <c r="J25" s="95"/>
      <c r="K25" s="95"/>
      <c r="L25" s="96"/>
      <c r="M25" s="94">
        <v>516023168</v>
      </c>
      <c r="N25" s="95"/>
      <c r="O25" s="96"/>
      <c r="P25" s="94">
        <v>160</v>
      </c>
      <c r="Q25" s="95"/>
      <c r="R25" s="95"/>
      <c r="S25" s="95"/>
      <c r="T25" s="100"/>
      <c r="U25" s="1"/>
      <c r="V25" s="1"/>
      <c r="W25" s="1"/>
      <c r="X25" s="1"/>
      <c r="Y25" s="102">
        <v>14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8" t="s">
        <v>137</v>
      </c>
      <c r="D26" s="115"/>
      <c r="E26" s="119" t="s">
        <v>152</v>
      </c>
      <c r="F26" s="116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20" t="s">
        <v>158</v>
      </c>
      <c r="D27" s="89"/>
      <c r="E27" s="121" t="s">
        <v>159</v>
      </c>
      <c r="F27" s="90"/>
      <c r="G27" s="94">
        <v>5</v>
      </c>
      <c r="H27" s="96"/>
      <c r="I27" s="94" t="s">
        <v>184</v>
      </c>
      <c r="J27" s="95"/>
      <c r="K27" s="95"/>
      <c r="L27" s="96"/>
      <c r="M27" s="94">
        <v>519058875</v>
      </c>
      <c r="N27" s="95"/>
      <c r="O27" s="96"/>
      <c r="P27" s="94">
        <v>152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8" t="s">
        <v>156</v>
      </c>
      <c r="D28" s="115"/>
      <c r="E28" s="119" t="s">
        <v>157</v>
      </c>
      <c r="F28" s="116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27" t="s">
        <v>180</v>
      </c>
      <c r="C29" s="120" t="s">
        <v>178</v>
      </c>
      <c r="D29" s="89"/>
      <c r="E29" s="121" t="s">
        <v>179</v>
      </c>
      <c r="F29" s="90"/>
      <c r="G29" s="94">
        <v>6</v>
      </c>
      <c r="H29" s="96"/>
      <c r="I29" s="117" t="s">
        <v>155</v>
      </c>
      <c r="J29" s="95"/>
      <c r="K29" s="95"/>
      <c r="L29" s="96"/>
      <c r="M29" s="94">
        <v>518091255</v>
      </c>
      <c r="N29" s="95"/>
      <c r="O29" s="96"/>
      <c r="P29" s="94">
        <v>146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8" t="s">
        <v>160</v>
      </c>
      <c r="D30" s="115"/>
      <c r="E30" s="119" t="s">
        <v>161</v>
      </c>
      <c r="F30" s="116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20" t="s">
        <v>164</v>
      </c>
      <c r="D31" s="89"/>
      <c r="E31" s="121" t="s">
        <v>165</v>
      </c>
      <c r="F31" s="90"/>
      <c r="G31" s="94">
        <v>6</v>
      </c>
      <c r="H31" s="96"/>
      <c r="I31" s="94" t="s">
        <v>183</v>
      </c>
      <c r="J31" s="95"/>
      <c r="K31" s="95"/>
      <c r="L31" s="96"/>
      <c r="M31" s="94">
        <v>521511825</v>
      </c>
      <c r="N31" s="95"/>
      <c r="O31" s="96"/>
      <c r="P31" s="94">
        <v>154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8" t="s">
        <v>162</v>
      </c>
      <c r="D32" s="115"/>
      <c r="E32" s="119" t="s">
        <v>163</v>
      </c>
      <c r="F32" s="116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20" t="s">
        <v>166</v>
      </c>
      <c r="D33" s="89"/>
      <c r="E33" s="121" t="s">
        <v>167</v>
      </c>
      <c r="F33" s="90"/>
      <c r="G33" s="94">
        <v>6</v>
      </c>
      <c r="H33" s="96"/>
      <c r="I33" s="117" t="s">
        <v>169</v>
      </c>
      <c r="J33" s="95"/>
      <c r="K33" s="95"/>
      <c r="L33" s="96"/>
      <c r="M33" s="94">
        <v>519061776</v>
      </c>
      <c r="N33" s="95"/>
      <c r="O33" s="96"/>
      <c r="P33" s="94">
        <v>143</v>
      </c>
      <c r="Q33" s="95"/>
      <c r="R33" s="95"/>
      <c r="S33" s="95"/>
      <c r="T33" s="100"/>
      <c r="U33" s="1"/>
      <c r="V33" s="1"/>
      <c r="W33" s="1"/>
      <c r="X33" s="1"/>
      <c r="Y33" s="200">
        <v>3</v>
      </c>
      <c r="Z33" s="201"/>
      <c r="AA33" s="201"/>
      <c r="AB33" s="201"/>
      <c r="AC33" s="201"/>
      <c r="AD33" s="201"/>
      <c r="AE33" s="201"/>
      <c r="AF33" s="201"/>
      <c r="AG33" s="2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8" t="s">
        <v>168</v>
      </c>
      <c r="D34" s="115"/>
      <c r="E34" s="119" t="s">
        <v>194</v>
      </c>
      <c r="F34" s="116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3"/>
      <c r="Z34" s="204"/>
      <c r="AA34" s="204"/>
      <c r="AB34" s="204"/>
      <c r="AC34" s="204"/>
      <c r="AD34" s="204"/>
      <c r="AE34" s="204"/>
      <c r="AF34" s="204"/>
      <c r="AG34" s="20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20" t="s">
        <v>172</v>
      </c>
      <c r="D35" s="89"/>
      <c r="E35" s="121" t="s">
        <v>173</v>
      </c>
      <c r="F35" s="90"/>
      <c r="G35" s="94">
        <v>4</v>
      </c>
      <c r="H35" s="96"/>
      <c r="I35" s="94" t="s">
        <v>184</v>
      </c>
      <c r="J35" s="95"/>
      <c r="K35" s="95"/>
      <c r="L35" s="96"/>
      <c r="M35" s="94">
        <v>521511795</v>
      </c>
      <c r="N35" s="95"/>
      <c r="O35" s="96"/>
      <c r="P35" s="94">
        <v>126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8" t="s">
        <v>170</v>
      </c>
      <c r="D36" s="115"/>
      <c r="E36" s="119" t="s">
        <v>171</v>
      </c>
      <c r="F36" s="116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11</v>
      </c>
      <c r="C37" s="120" t="s">
        <v>176</v>
      </c>
      <c r="D37" s="89"/>
      <c r="E37" s="121" t="s">
        <v>177</v>
      </c>
      <c r="F37" s="90"/>
      <c r="G37" s="94">
        <v>5</v>
      </c>
      <c r="H37" s="96"/>
      <c r="I37" s="117" t="s">
        <v>187</v>
      </c>
      <c r="J37" s="95"/>
      <c r="K37" s="95"/>
      <c r="L37" s="96"/>
      <c r="M37" s="94">
        <v>518927608</v>
      </c>
      <c r="N37" s="95"/>
      <c r="O37" s="96"/>
      <c r="P37" s="94">
        <v>144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8" t="s">
        <v>174</v>
      </c>
      <c r="D38" s="115"/>
      <c r="E38" s="119" t="s">
        <v>175</v>
      </c>
      <c r="F38" s="116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13</v>
      </c>
      <c r="C39" s="120" t="s">
        <v>198</v>
      </c>
      <c r="D39" s="89"/>
      <c r="E39" s="121" t="s">
        <v>199</v>
      </c>
      <c r="F39" s="90"/>
      <c r="G39" s="94">
        <v>6</v>
      </c>
      <c r="H39" s="96"/>
      <c r="I39" s="117" t="s">
        <v>200</v>
      </c>
      <c r="J39" s="95"/>
      <c r="K39" s="95"/>
      <c r="L39" s="96"/>
      <c r="M39" s="94">
        <v>522660638</v>
      </c>
      <c r="N39" s="95"/>
      <c r="O39" s="96"/>
      <c r="P39" s="94">
        <v>173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8" t="s">
        <v>196</v>
      </c>
      <c r="D40" s="115"/>
      <c r="E40" s="119" t="s">
        <v>197</v>
      </c>
      <c r="F40" s="116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/>
      <c r="C41" s="112"/>
      <c r="D41" s="89"/>
      <c r="E41" s="89"/>
      <c r="F41" s="90"/>
      <c r="G41" s="94"/>
      <c r="H41" s="96"/>
      <c r="I41" s="94"/>
      <c r="J41" s="95"/>
      <c r="K41" s="95"/>
      <c r="L41" s="96"/>
      <c r="M41" s="94"/>
      <c r="N41" s="95"/>
      <c r="O41" s="96"/>
      <c r="P41" s="94"/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4"/>
      <c r="D42" s="115"/>
      <c r="E42" s="115"/>
      <c r="F42" s="116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/>
      <c r="C43" s="112"/>
      <c r="D43" s="89"/>
      <c r="E43" s="89"/>
      <c r="F43" s="90"/>
      <c r="G43" s="94"/>
      <c r="H43" s="96"/>
      <c r="I43" s="94"/>
      <c r="J43" s="95"/>
      <c r="K43" s="95"/>
      <c r="L43" s="96"/>
      <c r="M43" s="94"/>
      <c r="N43" s="95"/>
      <c r="O43" s="96"/>
      <c r="P43" s="94"/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4"/>
      <c r="D44" s="115"/>
      <c r="E44" s="115"/>
      <c r="F44" s="116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12"/>
      <c r="D45" s="89"/>
      <c r="E45" s="89"/>
      <c r="F45" s="90"/>
      <c r="G45" s="94"/>
      <c r="H45" s="96"/>
      <c r="I45" s="94"/>
      <c r="J45" s="95"/>
      <c r="K45" s="95"/>
      <c r="L45" s="96"/>
      <c r="M45" s="94"/>
      <c r="N45" s="95"/>
      <c r="O45" s="96"/>
      <c r="P45" s="94"/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4"/>
      <c r="D46" s="115"/>
      <c r="E46" s="115"/>
      <c r="F46" s="116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12"/>
      <c r="D47" s="89"/>
      <c r="E47" s="89"/>
      <c r="F47" s="90"/>
      <c r="G47" s="94"/>
      <c r="H47" s="96"/>
      <c r="I47" s="94"/>
      <c r="J47" s="95"/>
      <c r="K47" s="95"/>
      <c r="L47" s="96"/>
      <c r="M47" s="94"/>
      <c r="N47" s="95"/>
      <c r="O47" s="96"/>
      <c r="P47" s="94"/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/>
      <c r="D48" s="158"/>
      <c r="E48" s="158"/>
      <c r="F48" s="159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9">
        <v>13</v>
      </c>
      <c r="B49" s="220"/>
      <c r="C49" s="222"/>
      <c r="D49" s="223"/>
      <c r="E49" s="223"/>
      <c r="F49" s="224"/>
      <c r="G49" s="211"/>
      <c r="H49" s="213"/>
      <c r="I49" s="211"/>
      <c r="J49" s="212"/>
      <c r="K49" s="212"/>
      <c r="L49" s="213"/>
      <c r="M49" s="211"/>
      <c r="N49" s="212"/>
      <c r="O49" s="213"/>
      <c r="P49" s="211"/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1"/>
      <c r="C50" s="225"/>
      <c r="D50" s="226"/>
      <c r="E50" s="226"/>
      <c r="F50" s="227"/>
      <c r="G50" s="214"/>
      <c r="H50" s="216"/>
      <c r="I50" s="214"/>
      <c r="J50" s="215"/>
      <c r="K50" s="215"/>
      <c r="L50" s="216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0"/>
      <c r="C51" s="222"/>
      <c r="D51" s="223"/>
      <c r="E51" s="223"/>
      <c r="F51" s="224"/>
      <c r="G51" s="211"/>
      <c r="H51" s="213"/>
      <c r="I51" s="211"/>
      <c r="J51" s="212"/>
      <c r="K51" s="212"/>
      <c r="L51" s="213"/>
      <c r="M51" s="211"/>
      <c r="N51" s="212"/>
      <c r="O51" s="213"/>
      <c r="P51" s="211"/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2"/>
      <c r="C52" s="233"/>
      <c r="D52" s="234"/>
      <c r="E52" s="234"/>
      <c r="F52" s="235"/>
      <c r="G52" s="228"/>
      <c r="H52" s="229"/>
      <c r="I52" s="228"/>
      <c r="J52" s="230"/>
      <c r="K52" s="230"/>
      <c r="L52" s="229"/>
      <c r="M52" s="228"/>
      <c r="N52" s="230"/>
      <c r="O52" s="229"/>
      <c r="P52" s="228"/>
      <c r="Q52" s="230"/>
      <c r="R52" s="230"/>
      <c r="S52" s="230"/>
      <c r="T52" s="23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195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9">
        <f>LEN(A55)</f>
        <v>21</v>
      </c>
      <c r="W55" s="240"/>
      <c r="X55" s="240"/>
      <c r="Y55" s="240"/>
      <c r="Z55" s="240"/>
      <c r="AA55" s="240"/>
      <c r="AB55" s="240"/>
      <c r="AC55" s="240"/>
      <c r="AD55" s="240"/>
      <c r="AE55" s="240"/>
      <c r="AF55" s="24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男子</v>
      </c>
      <c r="I5" s="9">
        <f>入力!Y25</f>
        <v>14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13005</v>
      </c>
      <c r="B7" s="13" t="str">
        <f>IF(入力!C3="","",入力!C3)</f>
        <v>幕張海浜ジュニアバレーボールクラブ</v>
      </c>
      <c r="C7" s="13" t="str">
        <f>IF(入力!C2="","",入力!C2)</f>
        <v>マクハリカイヒンジュニアバレーボールクラブ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総武・京成</v>
      </c>
      <c r="S7" s="13" t="str">
        <f>IF(入力!AE5="","",入力!AE5)</f>
        <v>幕張本郷</v>
      </c>
      <c r="T7" s="13"/>
      <c r="U7" s="13">
        <f>IF(入力!C4="","",入力!C4)</f>
        <v>435120954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松田</v>
      </c>
      <c r="D16" s="13" t="str">
        <f>IF(入力!E8="","",入力!E8)</f>
        <v>崇</v>
      </c>
      <c r="E16" s="13" t="str">
        <f>IF(入力!C7="","",入力!C7)</f>
        <v>マツダ</v>
      </c>
      <c r="F16" s="13" t="str">
        <f>IF(入力!E7="","",入力!E7)</f>
        <v>タカシ</v>
      </c>
      <c r="G16" s="13">
        <f>IF(入力!G7="","",入力!G7)</f>
        <v>514751852</v>
      </c>
      <c r="H16" s="13" t="str">
        <f>IF(入力!J7="","",入力!J7)</f>
        <v/>
      </c>
      <c r="I16" s="13" t="str">
        <f>IF(入力!M7="","",入力!M7)</f>
        <v>0420052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0033</v>
      </c>
      <c r="T16" s="13" t="str">
        <f>IF(入力!P8="","",入力!P8)</f>
        <v>千葉市花見川区幕張本郷2-13-17-307</v>
      </c>
      <c r="U16" s="13" t="str">
        <f>IF(入力!AL7="","",入力!AL7)</f>
        <v>090</v>
      </c>
      <c r="V16" s="13" t="str">
        <f>IF(入力!AK8="","",入力!AK8)</f>
        <v>4837</v>
      </c>
      <c r="W16" s="13" t="str">
        <f>IF(入力!AP8="","",入力!AP8)</f>
        <v>6273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小坂</v>
      </c>
      <c r="D17" s="13" t="str">
        <f>IF(入力!E10="","",入力!E10)</f>
        <v>真</v>
      </c>
      <c r="E17" s="13" t="str">
        <f>IF(入力!C9="","",入力!C9)</f>
        <v>コサカ</v>
      </c>
      <c r="F17" s="13" t="str">
        <f>IF(入力!E9="","",入力!E9)</f>
        <v>マコト</v>
      </c>
      <c r="G17" s="13">
        <f>IF(入力!G9="","",入力!G9)</f>
        <v>512577936</v>
      </c>
      <c r="H17" s="13" t="str">
        <f>IF(入力!J9="","",入力!J9)</f>
        <v/>
      </c>
      <c r="I17" s="13" t="str">
        <f>IF(入力!M9="","",入力!M9)</f>
        <v>0364188</v>
      </c>
      <c r="J17" s="13"/>
      <c r="K17" s="13"/>
      <c r="L17" s="13">
        <f>IF(入力!AT9="","",入力!AT9)</f>
        <v>67</v>
      </c>
      <c r="M17" s="13"/>
      <c r="N17" s="13"/>
      <c r="O17" s="13"/>
      <c r="P17" s="13"/>
      <c r="Q17" s="13"/>
      <c r="R17" s="13" t="str">
        <f>IF(入力!R9="","",入力!R9)</f>
        <v>133</v>
      </c>
      <c r="S17" s="13" t="str">
        <f>IF(入力!W9="","",入力!W9)</f>
        <v>0044</v>
      </c>
      <c r="T17" s="13" t="str">
        <f>IF(入力!P10="","",入力!P10)</f>
        <v>東京都江戸川区本一色3-37-6</v>
      </c>
      <c r="U17" s="13" t="str">
        <f>IF(入力!AL9="","",入力!AL9)</f>
        <v>090</v>
      </c>
      <c r="V17" s="13" t="str">
        <f>IF(入力!AK10="","",入力!AK10)</f>
        <v>2240</v>
      </c>
      <c r="W17" s="13" t="str">
        <f>IF(入力!AP10="","",入力!AP10)</f>
        <v>0879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松田</v>
      </c>
      <c r="D22" s="13" t="str">
        <f>IF(入力!E16="","",入力!E16)</f>
        <v>崇</v>
      </c>
      <c r="E22" s="13" t="str">
        <f>IF(入力!C15="","",入力!C15)</f>
        <v>マツダ</v>
      </c>
      <c r="F22" s="13" t="str">
        <f>IF(入力!E15="","",入力!E15)</f>
        <v>タカシ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4837</v>
      </c>
      <c r="P22" s="13">
        <f>IF(入力!G21="","",入力!G21)</f>
        <v>6273</v>
      </c>
      <c r="Q22" s="13"/>
      <c r="R22" s="13" t="str">
        <f>IF(入力!R15="","",入力!R15)</f>
        <v>262</v>
      </c>
      <c r="S22" s="13" t="str">
        <f>IF(入力!W15="","",入力!W15)</f>
        <v>0033</v>
      </c>
      <c r="T22" s="13" t="str">
        <f>IF(入力!P16="","",入力!P16)</f>
        <v>千葉市花見川区幕張本郷2-13-17-307</v>
      </c>
      <c r="U22" s="13" t="str">
        <f>IF(入力!AL15="","",入力!AL15)</f>
        <v>090</v>
      </c>
      <c r="V22" s="13" t="str">
        <f>IF(入力!AK16="","",入力!AK16)</f>
        <v>4837</v>
      </c>
      <c r="W22" s="13" t="str">
        <f>IF(入力!AP16="","",入力!AP16)</f>
        <v>6273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谷</v>
      </c>
      <c r="D24" s="54" t="str">
        <f>VLOOKUP($B$51,$A$53:$F$352,4)</f>
        <v>祐希人</v>
      </c>
      <c r="E24" s="54" t="str">
        <f>VLOOKUP($B$51,$A$53:$F$352,5)</f>
        <v>タニ</v>
      </c>
      <c r="F24" s="54" t="str">
        <f>VLOOKUP($B$51,$A$53:$F$352,6)</f>
        <v>ユキト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3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松田</v>
      </c>
      <c r="D53" s="13" t="str">
        <f>IF(入力!E26="","",入力!E26)</f>
        <v>大輝</v>
      </c>
      <c r="E53" s="13" t="str">
        <f>IF(入力!C25="","",入力!C25)</f>
        <v>マツダ</v>
      </c>
      <c r="F53" s="13" t="str">
        <f>IF(入力!E25="","",入力!E25)</f>
        <v>タイキ</v>
      </c>
      <c r="G53" s="13">
        <f>IF(入力!M25="","",入力!M25)</f>
        <v>516023168</v>
      </c>
      <c r="H53" s="13" t="str">
        <f>IF(入力!I25="","",入力!I25)</f>
        <v>千葉市立西の谷小学校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増岡</v>
      </c>
      <c r="D54" s="13" t="str">
        <f>IF(入力!E28="","",入力!E28)</f>
        <v>健二</v>
      </c>
      <c r="E54" s="13" t="str">
        <f>IF(入力!C27="","",入力!C27)</f>
        <v>マスオカ</v>
      </c>
      <c r="F54" s="13" t="str">
        <f>IF(入力!E27="","",入力!E27)</f>
        <v>ケンジ</v>
      </c>
      <c r="G54" s="13">
        <f>IF(入力!M27="","",入力!M27)</f>
        <v>519058875</v>
      </c>
      <c r="H54" s="13" t="str">
        <f>IF(入力!I27="","",入力!I27)</f>
        <v>千葉市立幕張小学校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谷</v>
      </c>
      <c r="D55" s="13" t="str">
        <f>IF(入力!E30="","",入力!E30)</f>
        <v>祐希人</v>
      </c>
      <c r="E55" s="13" t="str">
        <f>IF(入力!C29="","",入力!C29)</f>
        <v>タニ</v>
      </c>
      <c r="F55" s="13" t="str">
        <f>IF(入力!E29="","",入力!E29)</f>
        <v>ユキト</v>
      </c>
      <c r="G55" s="13">
        <f>IF(入力!M29="","",入力!M29)</f>
        <v>518091255</v>
      </c>
      <c r="H55" s="13" t="str">
        <f>IF(入力!I29="","",入力!I29)</f>
        <v>千葉市立西の谷小学校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池崎</v>
      </c>
      <c r="D56" s="13" t="str">
        <f>IF(入力!E32="","",入力!E32)</f>
        <v>海人</v>
      </c>
      <c r="E56" s="13" t="str">
        <f>IF(入力!C31="","",入力!C31)</f>
        <v>イケザキ</v>
      </c>
      <c r="F56" s="13" t="str">
        <f>IF(入力!E31="","",入力!E31)</f>
        <v>カイト</v>
      </c>
      <c r="G56" s="13">
        <f>IF(入力!M31="","",入力!M31)</f>
        <v>521511825</v>
      </c>
      <c r="H56" s="13" t="str">
        <f>IF(入力!I31="","",入力!I31)</f>
        <v>千葉市立美浜打瀬小学校</v>
      </c>
      <c r="I56" s="13">
        <f>IF(入力!G31="","",入力!G31)</f>
        <v>6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戸田</v>
      </c>
      <c r="D57" s="13" t="str">
        <f>IF(入力!E34="","",入力!E34)</f>
        <v>凌雅</v>
      </c>
      <c r="E57" s="13" t="str">
        <f>IF(入力!C33="","",入力!C33)</f>
        <v>トダ</v>
      </c>
      <c r="F57" s="13" t="str">
        <f>IF(入力!E33="","",入力!E33)</f>
        <v>リョウガ</v>
      </c>
      <c r="G57" s="13">
        <f>IF(入力!M33="","",入力!M33)</f>
        <v>519061776</v>
      </c>
      <c r="H57" s="13" t="str">
        <f>IF(入力!I33="","",入力!I33)</f>
        <v>千葉市立上の台小学校</v>
      </c>
      <c r="I57" s="13">
        <f>IF(入力!G33="","",入力!G33)</f>
        <v>6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大塚</v>
      </c>
      <c r="D58" s="13" t="str">
        <f>IF(入力!E36="","",入力!E36)</f>
        <v>柊呂</v>
      </c>
      <c r="E58" s="13" t="str">
        <f>IF(入力!C35="","",入力!C35)</f>
        <v>オオツカ</v>
      </c>
      <c r="F58" s="13" t="str">
        <f>IF(入力!E35="","",入力!E35)</f>
        <v>ヒイロ</v>
      </c>
      <c r="G58" s="13">
        <f>IF(入力!M35="","",入力!M35)</f>
        <v>521511795</v>
      </c>
      <c r="H58" s="13" t="str">
        <f>IF(入力!I35="","",入力!I35)</f>
        <v>千葉市立幕張小学校</v>
      </c>
      <c r="I58" s="13">
        <f>IF(入力!G35="","",入力!G35)</f>
        <v>4</v>
      </c>
      <c r="J58" s="13">
        <f>IF(入力!P35="","",入力!P35)</f>
        <v>126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11</v>
      </c>
      <c r="C59" s="13" t="str">
        <f>IF(入力!C38="","",入力!C38)</f>
        <v>柳</v>
      </c>
      <c r="D59" s="13" t="str">
        <f>IF(入力!E38="","",入力!E38)</f>
        <v>智也</v>
      </c>
      <c r="E59" s="13" t="str">
        <f>IF(入力!C37="","",入力!C37)</f>
        <v>ヤナギ</v>
      </c>
      <c r="F59" s="13" t="str">
        <f>IF(入力!E37="","",入力!E37)</f>
        <v>トモヤ</v>
      </c>
      <c r="G59" s="13">
        <f>IF(入力!M37="","",入力!M37)</f>
        <v>518927608</v>
      </c>
      <c r="H59" s="13" t="str">
        <f>IF(入力!I37="","",入力!I37)</f>
        <v>八千代市立高津小学校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13</v>
      </c>
      <c r="C60" s="13" t="str">
        <f>IF(入力!C40="","",入力!C40)</f>
        <v>北村</v>
      </c>
      <c r="D60" s="13" t="str">
        <f>IF(入力!E40="","",入力!E40)</f>
        <v>剛琉</v>
      </c>
      <c r="E60" s="13" t="str">
        <f>IF(入力!C39="","",入力!C39)</f>
        <v>キタムラ</v>
      </c>
      <c r="F60" s="13" t="str">
        <f>IF(入力!E39="","",入力!E39)</f>
        <v>タケル</v>
      </c>
      <c r="G60" s="13">
        <f>IF(入力!M39="","",入力!M39)</f>
        <v>522660638</v>
      </c>
      <c r="H60" s="13" t="str">
        <f>IF(入力!I39="","",入力!I39)</f>
        <v>千葉市立長作小学校</v>
      </c>
      <c r="I60" s="13">
        <f>IF(入力!G39="","",入力!G39)</f>
        <v>6</v>
      </c>
      <c r="J60" s="13">
        <f>IF(入力!P39="","",入力!P39)</f>
        <v>173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松田崇</cp:lastModifiedBy>
  <cp:lastPrinted>2016-05-09T15:17:35Z</cp:lastPrinted>
  <dcterms:created xsi:type="dcterms:W3CDTF">2014-04-05T09:56:00Z</dcterms:created>
  <dcterms:modified xsi:type="dcterms:W3CDTF">2022-09-25T00:21:05Z</dcterms:modified>
</cp:coreProperties>
</file>