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45" windowWidth="19395" windowHeight="8040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<sst xmlns="http://schemas.openxmlformats.org/spreadsheetml/2006/main" count="444" uniqueCount="290">
  <si>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</si>
  <si>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</si>
  <si>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</si>
  <si>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</si>
  <si>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</si>
  <si>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</si>
  <si>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</si>
  <si>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</si>
  <si>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</si>
  <si>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</si>
  <si>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</si>
  <si>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</si>
  <si>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</si>
  <si>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</si>
  <si>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</si>
  <si>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</si>
  <si>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</si>
  <si>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</si>
  <si>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</si>
  <si>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</si>
  <si>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</si>
  <si>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</si>
  <si>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</si>
  <si>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</si>
  <si>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</si>
  <si>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</si>
  <si>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</si>
  <si>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</si>
  <si>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</si>
  <si>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</si>
  <si>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</si>
  <si>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</si>
  <si>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</si>
  <si>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</si>
  <si>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</si>
  <si>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</si>
  <si>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</si>
  <si>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</si>
  <si>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</si>
  <si>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</si>
  <si>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</si>
  <si>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</si>
  <si>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</si>
  <si>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</si>
  <si>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</si>
  <si>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</si>
  <si>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</si>
  <si>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</si>
  <si>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</si>
  <si>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</si>
  <si>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</si>
  <si>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</si>
  <si>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</si>
  <si>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</si>
  <si>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</si>
  <si>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</si>
  <si>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</si>
  <si>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</si>
  <si>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</si>
  <si>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</si>
  <si>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</si>
  <si>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</si>
  <si>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</si>
  <si>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</si>
  <si>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</si>
  <si>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</si>
  <si>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</si>
  <si>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</si>
  <si>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</si>
  <si>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</si>
  <si>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</si>
  <si>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</si>
  <si>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</si>
  <si>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</si>
  <si>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</si>
  <si>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</si>
  <si>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</si>
  <si>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</si>
  <si>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</si>
  <si>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</si>
  <si>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</si>
  <si>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</si>
  <si>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</si>
  <si>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</si>
  <si>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</si>
  <si>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</si>
  <si>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</si>
  <si>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</si>
  <si>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</si>
  <si>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</si>
  <si>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</si>
  <si>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</si>
  <si>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</si>
  <si>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</si>
  <si>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</si>
  <si>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</si>
  <si>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</si>
  <si>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</si>
  <si>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</si>
  <si>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</si>
  <si>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</si>
  <si>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</si>
  <si>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</si>
  <si>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</si>
  <si>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</si>
  <si>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</si>
  <si>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</si>
  <si>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</si>
  <si>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</si>
  <si>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</si>
  <si>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</si>
  <si>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</si>
  <si>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</si>
  <si>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</si>
  <si>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</si>
  <si>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</si>
  <si>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</si>
  <si>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</si>
  <si>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</si>
  <si>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</si>
  <si>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</si>
  <si>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</si>
  <si>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</si>
  <si>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</si>
  <si>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</si>
  <si>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</si>
  <si>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</si>
  <si>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</si>
  <si>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</si>
  <si>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</si>
  <si>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</si>
  <si>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</si>
  <si>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</si>
  <si>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</si>
  <si>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</si>
  <si>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</si>
  <si>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</si>
  <si>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</si>
  <si>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</si>
  <si>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</si>
  <si>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</si>
  <si>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</si>
  <si>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</si>
  <si>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</si>
  <si>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</si>
  <si>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</si>
  <si>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</si>
  <si>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</si>
  <si>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</si>
  <si>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</si>
  <si>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</si>
  <si>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</si>
  <si>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</si>
  <si>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</si>
  <si>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</si>
  <si>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</si>
  <si>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</si>
  <si>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</si>
  <si>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</si>
  <si>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</si>
  <si>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</si>
  <si>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</si>
  <si>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</si>
  <si>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</si>
  <si>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</si>
  <si>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</si>
  <si>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</si>
  <si>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</si>
  <si>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</si>
  <si>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</si>
  <si>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</si>
  <si>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</si>
  <si>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</si>
  <si>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</si>
  <si>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</si>
  <si>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</si>
  <si>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</si>
  <si>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</si>
  <si>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</si>
  <si>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</si>
  <si>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</si>
  <si>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</si>
  <si>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</si>
  <si>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</si>
  <si>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</si>
  <si>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</si>
  <si>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</si>
  <si>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</si>
  <si>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</si>
  <si>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</si>
  <si>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</si>
  <si>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</si>
  <si>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</si>
  <si>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</si>
  <si>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</si>
  <si>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</si>
  <si>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</si>
  <si>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</si>
  <si>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</si>
  <si>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</si>
  <si>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ホッパーズ</t>
    </r>
    <phoneticPr fontId="2"/>
  </si>
  <si>
    <t>ｴﾇｱｰﾙ　ﾎｯﾊﾟｰｽﾞ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</si>
  <si>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</si>
  <si>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</si>
  <si>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</si>
  <si>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</si>
  <si>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</si>
  <si>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</si>
  <si>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ﾌｾ</t>
    <phoneticPr fontId="2"/>
  </si>
  <si>
    <t>ｼﾝﾍﾟｲ</t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</si>
  <si>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</si>
  <si>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</si>
  <si>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サカエマチ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</si>
  <si>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</si>
  <si>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</si>
  <si>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</si>
  <si>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尾形</t>
    <rPh sb="0" eb="2">
      <t>オガタ</t>
    </rPh>
    <phoneticPr fontId="2"/>
  </si>
  <si>
    <t>華</t>
    <rPh sb="0" eb="1">
      <t>ハナ</t>
    </rPh>
    <phoneticPr fontId="2"/>
  </si>
  <si>
    <t>ｵｶﾞﾀ</t>
    <phoneticPr fontId="2"/>
  </si>
  <si>
    <t>ｶｲ</t>
    <phoneticPr fontId="2"/>
  </si>
  <si>
    <t>坂本</t>
    <rPh sb="0" eb="2">
      <t>サカモト</t>
    </rPh>
    <phoneticPr fontId="2"/>
  </si>
  <si>
    <t>優輝</t>
    <rPh sb="0" eb="2">
      <t>ユウキ</t>
    </rPh>
    <phoneticPr fontId="2"/>
  </si>
  <si>
    <t>ｻｶﾓﾄ</t>
    <phoneticPr fontId="2"/>
  </si>
  <si>
    <t>ﾕｳｷ</t>
    <phoneticPr fontId="2"/>
  </si>
  <si>
    <t>久保田</t>
    <rPh sb="0" eb="3">
      <t>クボタ</t>
    </rPh>
    <phoneticPr fontId="2"/>
  </si>
  <si>
    <t>太陽</t>
    <rPh sb="0" eb="2">
      <t>タイヨウ</t>
    </rPh>
    <phoneticPr fontId="2"/>
  </si>
  <si>
    <t>ｸﾎﾞﾀ</t>
    <phoneticPr fontId="2"/>
  </si>
  <si>
    <t>ﾀｲﾖｳ</t>
    <phoneticPr fontId="2"/>
  </si>
  <si>
    <t>大翔</t>
    <rPh sb="0" eb="1">
      <t>ダイ</t>
    </rPh>
    <rPh sb="1" eb="2">
      <t>ショウ</t>
    </rPh>
    <phoneticPr fontId="2"/>
  </si>
  <si>
    <t>ﾔﾏﾄ</t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</si>
  <si>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</si>
  <si>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</si>
  <si>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ｲﾜｻ</t>
    <phoneticPr fontId="2"/>
  </si>
  <si>
    <t>ﾊﾙｷ</t>
    <phoneticPr fontId="2"/>
  </si>
  <si>
    <t>児玉</t>
    <rPh sb="0" eb="2">
      <t>コダマ</t>
    </rPh>
    <phoneticPr fontId="2"/>
  </si>
  <si>
    <t>高地</t>
    <rPh sb="0" eb="2">
      <t>コウチ</t>
    </rPh>
    <phoneticPr fontId="2"/>
  </si>
  <si>
    <t>悠輔</t>
    <rPh sb="0" eb="2">
      <t>ユウスケ</t>
    </rPh>
    <phoneticPr fontId="2"/>
  </si>
  <si>
    <t>祥吾</t>
    <rPh sb="0" eb="2">
      <t>ショウゴ</t>
    </rPh>
    <phoneticPr fontId="2"/>
  </si>
  <si>
    <t>ｺﾀﾞﾏ</t>
    <phoneticPr fontId="2"/>
  </si>
  <si>
    <t>ﾘｮｳｶﾞ</t>
    <phoneticPr fontId="2"/>
  </si>
  <si>
    <t>ｺｳﾁ</t>
    <phoneticPr fontId="2"/>
  </si>
  <si>
    <t>ﾕｳｽｹ</t>
    <phoneticPr fontId="2"/>
  </si>
  <si>
    <t>ｼｮｳｺﾞ</t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</si>
  <si>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</si>
  <si>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</si>
  <si>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</si>
  <si>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7">
      <t>ショウ</t>
    </rPh>
    <rPh sb="7" eb="9">
      <t>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</si>
  <si>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</si>
  <si>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</si>
  <si>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①</t>
    <phoneticPr fontId="2"/>
  </si>
  <si>
    <t>285</t>
    <phoneticPr fontId="2"/>
  </si>
  <si>
    <t>0014</t>
    <phoneticPr fontId="2"/>
  </si>
  <si>
    <t>043</t>
    <phoneticPr fontId="2"/>
  </si>
  <si>
    <t>481</t>
    <phoneticPr fontId="2"/>
  </si>
  <si>
    <t>0711</t>
    <phoneticPr fontId="2"/>
  </si>
  <si>
    <t>藤村</t>
    <rPh sb="0" eb="2">
      <t>フジムラ</t>
    </rPh>
    <phoneticPr fontId="2"/>
  </si>
  <si>
    <t>勇輝</t>
    <rPh sb="0" eb="2">
      <t>ユウキ</t>
    </rPh>
    <phoneticPr fontId="2"/>
  </si>
  <si>
    <t>ﾌｼﾞﾑﾗ</t>
    <phoneticPr fontId="2"/>
  </si>
  <si>
    <t>ﾕｳｷ</t>
    <phoneticPr fontId="2"/>
  </si>
  <si>
    <t>ﾖｼﾀﾞ</t>
    <phoneticPr fontId="2"/>
  </si>
  <si>
    <t>結葵</t>
    <rPh sb="0" eb="1">
      <t>ケッ</t>
    </rPh>
    <rPh sb="1" eb="2">
      <t>アオイ</t>
    </rPh>
    <phoneticPr fontId="2"/>
  </si>
  <si>
    <t>ﾕｳｷ</t>
    <phoneticPr fontId="2"/>
  </si>
  <si>
    <t>吉田</t>
    <rPh sb="0" eb="2">
      <t>ヨシダ</t>
    </rPh>
    <phoneticPr fontId="2"/>
  </si>
  <si>
    <t>赤瀬</t>
    <rPh sb="0" eb="2">
      <t>アカセ</t>
    </rPh>
    <phoneticPr fontId="2"/>
  </si>
  <si>
    <t>煌命</t>
    <rPh sb="0" eb="1">
      <t>コウ</t>
    </rPh>
    <rPh sb="1" eb="2">
      <t>メイ</t>
    </rPh>
    <phoneticPr fontId="2"/>
  </si>
  <si>
    <t>ｱｶｾ</t>
    <phoneticPr fontId="2"/>
  </si>
  <si>
    <t>ｺｳﾒｲ</t>
    <phoneticPr fontId="2"/>
  </si>
  <si>
    <t>山武市立南郷小学校</t>
    <rPh sb="0" eb="2">
      <t>サンブ</t>
    </rPh>
    <rPh sb="2" eb="3">
      <t>シ</t>
    </rPh>
    <rPh sb="3" eb="4">
      <t>リツ</t>
    </rPh>
    <rPh sb="4" eb="6">
      <t>ナンゴウ</t>
    </rPh>
    <rPh sb="6" eb="9">
      <t>ショウガッコウ</t>
    </rPh>
    <phoneticPr fontId="2"/>
  </si>
  <si>
    <t>遼成</t>
    <rPh sb="0" eb="1">
      <t>リョウ</t>
    </rPh>
    <rPh sb="1" eb="2">
      <t>セイ</t>
    </rPh>
    <phoneticPr fontId="2"/>
  </si>
  <si>
    <t>ﾓﾘｽﾞﾐ</t>
    <phoneticPr fontId="2"/>
  </si>
  <si>
    <t>ﾘｮｳｾｲ</t>
    <phoneticPr fontId="2"/>
  </si>
  <si>
    <t>2年</t>
    <rPh sb="1" eb="2">
      <t>ネン</t>
    </rPh>
    <phoneticPr fontId="2"/>
  </si>
  <si>
    <t>一生懸命だけが取り柄です！真剣に自分と仲間とバレーと向合います！</t>
    <rPh sb="0" eb="4">
      <t>イッショウケンメイ</t>
    </rPh>
    <rPh sb="7" eb="8">
      <t>ト</t>
    </rPh>
    <rPh sb="9" eb="10">
      <t>エ</t>
    </rPh>
    <rPh sb="13" eb="15">
      <t>シンケン</t>
    </rPh>
    <rPh sb="16" eb="18">
      <t>ジブン</t>
    </rPh>
    <rPh sb="19" eb="21">
      <t>ナカマ</t>
    </rPh>
    <rPh sb="26" eb="28">
      <t>ムキア</t>
    </rPh>
    <phoneticPr fontId="2"/>
  </si>
  <si>
    <t>凌雅</t>
    <rPh sb="0" eb="1">
      <t>シノ</t>
    </rPh>
    <rPh sb="1" eb="2">
      <t>ガ</t>
    </rPh>
    <phoneticPr fontId="2"/>
  </si>
  <si>
    <t>森澄</t>
    <rPh sb="0" eb="1">
      <t>モリ</t>
    </rPh>
    <rPh sb="1" eb="2">
      <t>スミ</t>
    </rPh>
    <phoneticPr fontId="2"/>
  </si>
  <si>
    <t>ＪＲ</t>
    <phoneticPr fontId="2"/>
  </si>
  <si>
    <t>八街</t>
    <rPh sb="0" eb="2">
      <t>ヤチマタ</t>
    </rPh>
    <phoneticPr fontId="2"/>
  </si>
  <si>
    <t>ｺﾊﾞﾔｼ</t>
    <phoneticPr fontId="2"/>
  </si>
  <si>
    <t>ﾕｶ</t>
    <phoneticPr fontId="2"/>
  </si>
  <si>
    <t>ｺﾊﾞﾔｼ</t>
    <phoneticPr fontId="2"/>
  </si>
  <si>
    <t>八街市</t>
    <rPh sb="0" eb="3">
      <t>ヤチマタシ</t>
    </rPh>
    <phoneticPr fontId="2"/>
  </si>
  <si>
    <t>吉田</t>
    <rPh sb="0" eb="2">
      <t>ヨシダ</t>
    </rPh>
    <phoneticPr fontId="2"/>
  </si>
  <si>
    <t>正浩</t>
    <rPh sb="0" eb="2">
      <t>マサヒロ</t>
    </rPh>
    <phoneticPr fontId="2"/>
  </si>
  <si>
    <t>ﾖｼﾀﾞ</t>
    <phoneticPr fontId="2"/>
  </si>
  <si>
    <t>ﾏｻﾋﾛ</t>
    <phoneticPr fontId="2"/>
  </si>
  <si>
    <t>0014</t>
    <phoneticPr fontId="2"/>
  </si>
  <si>
    <t>０４３</t>
    <phoneticPr fontId="2"/>
  </si>
  <si>
    <t>４８１</t>
    <phoneticPr fontId="2"/>
  </si>
  <si>
    <t>０７１１</t>
    <phoneticPr fontId="2"/>
  </si>
  <si>
    <t>6年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</si>
</sst>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" zoomScaleNormal="100" workbookViewId="0">
      <selection activeCell="AT15" sqref="AT15:AT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201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0" t="s">
        <v>169</v>
      </c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158</v>
      </c>
      <c r="K3" s="84"/>
      <c r="L3" s="84"/>
      <c r="M3" s="84"/>
      <c r="N3" s="84"/>
      <c r="O3" s="85"/>
      <c r="P3" s="198" t="s">
        <v>280</v>
      </c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73" t="s">
        <v>180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430225198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14001</v>
      </c>
      <c r="K5" s="145"/>
      <c r="L5" s="145"/>
      <c r="M5" s="145"/>
      <c r="N5" s="145"/>
      <c r="O5" s="145"/>
      <c r="P5" s="190" t="s">
        <v>275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276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194" t="s">
        <v>176</v>
      </c>
      <c r="F6" s="19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89" t="s">
        <v>163</v>
      </c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7" t="s">
        <v>164</v>
      </c>
      <c r="AL6" s="197"/>
      <c r="AM6" s="197"/>
      <c r="AN6" s="197"/>
      <c r="AO6" s="197"/>
      <c r="AP6" s="197"/>
      <c r="AQ6" s="197"/>
      <c r="AR6" s="197"/>
      <c r="AS6" s="197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500536198</v>
      </c>
      <c r="H7" s="92"/>
      <c r="I7" s="92"/>
      <c r="J7" s="92">
        <v>15960</v>
      </c>
      <c r="K7" s="92"/>
      <c r="L7" s="92"/>
      <c r="M7" s="92">
        <v>183773</v>
      </c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213</v>
      </c>
      <c r="AM7" s="146"/>
      <c r="AN7" s="146"/>
      <c r="AO7" s="146"/>
      <c r="AP7" s="146"/>
      <c r="AQ7" s="146"/>
      <c r="AR7" s="146"/>
      <c r="AS7" s="59" t="s">
        <v>75</v>
      </c>
      <c r="AT7" s="255">
        <v>35</v>
      </c>
    </row>
    <row r="8" spans="1:51" ht="18" customHeight="1">
      <c r="A8" s="99"/>
      <c r="B8" s="100"/>
      <c r="C8" s="137" t="s">
        <v>202</v>
      </c>
      <c r="D8" s="138"/>
      <c r="E8" s="139" t="s">
        <v>203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212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214</v>
      </c>
      <c r="AL8" s="150"/>
      <c r="AM8" s="150"/>
      <c r="AN8" s="150"/>
      <c r="AO8" s="60" t="s">
        <v>76</v>
      </c>
      <c r="AP8" s="150" t="s">
        <v>215</v>
      </c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500539514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210</v>
      </c>
      <c r="S9" s="108"/>
      <c r="T9" s="108"/>
      <c r="U9" s="108"/>
      <c r="V9" s="50" t="s">
        <v>73</v>
      </c>
      <c r="W9" s="107" t="s">
        <v>211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58" t="s">
        <v>193</v>
      </c>
      <c r="AL9" s="146" t="s">
        <v>213</v>
      </c>
      <c r="AM9" s="146"/>
      <c r="AN9" s="146"/>
      <c r="AO9" s="146"/>
      <c r="AP9" s="146"/>
      <c r="AQ9" s="146"/>
      <c r="AR9" s="146"/>
      <c r="AS9" s="59" t="s">
        <v>194</v>
      </c>
      <c r="AT9" s="256">
        <v>21</v>
      </c>
    </row>
    <row r="10" spans="1:51" ht="18" customHeight="1">
      <c r="A10" s="99"/>
      <c r="B10" s="100"/>
      <c r="C10" s="137" t="s">
        <v>206</v>
      </c>
      <c r="D10" s="138"/>
      <c r="E10" s="139" t="s">
        <v>207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9" t="s">
        <v>214</v>
      </c>
      <c r="AL10" s="150"/>
      <c r="AM10" s="150"/>
      <c r="AN10" s="150"/>
      <c r="AO10" s="60" t="s">
        <v>195</v>
      </c>
      <c r="AP10" s="150" t="s">
        <v>215</v>
      </c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4" t="s">
        <v>283</v>
      </c>
      <c r="D11" s="135"/>
      <c r="E11" s="110" t="s">
        <v>284</v>
      </c>
      <c r="F11" s="111"/>
      <c r="G11" s="92">
        <v>516013376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210</v>
      </c>
      <c r="S11" s="108"/>
      <c r="T11" s="108"/>
      <c r="U11" s="108"/>
      <c r="V11" s="50" t="s">
        <v>73</v>
      </c>
      <c r="W11" s="107" t="s">
        <v>285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286</v>
      </c>
      <c r="AM11" s="146"/>
      <c r="AN11" s="146"/>
      <c r="AO11" s="146"/>
      <c r="AP11" s="146"/>
      <c r="AQ11" s="146"/>
      <c r="AR11" s="146"/>
      <c r="AS11" s="59" t="s">
        <v>194</v>
      </c>
      <c r="AT11" s="256">
        <v>41</v>
      </c>
    </row>
    <row r="12" spans="1:51" ht="18" customHeight="1">
      <c r="A12" s="99"/>
      <c r="B12" s="100"/>
      <c r="C12" s="137" t="s">
        <v>281</v>
      </c>
      <c r="D12" s="138"/>
      <c r="E12" s="139" t="s">
        <v>282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9" t="s">
        <v>287</v>
      </c>
      <c r="AL12" s="150"/>
      <c r="AM12" s="150"/>
      <c r="AN12" s="150"/>
      <c r="AO12" s="60" t="s">
        <v>195</v>
      </c>
      <c r="AP12" s="150" t="s">
        <v>288</v>
      </c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34" t="s">
        <v>277</v>
      </c>
      <c r="D13" s="135"/>
      <c r="E13" s="110" t="s">
        <v>278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257"/>
    </row>
    <row r="14" spans="1:51" ht="18" customHeight="1">
      <c r="A14" s="99"/>
      <c r="B14" s="100"/>
      <c r="C14" s="137" t="s">
        <v>202</v>
      </c>
      <c r="D14" s="138"/>
      <c r="E14" s="139" t="s">
        <v>203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257"/>
    </row>
    <row r="15" spans="1:51" ht="15" customHeight="1">
      <c r="A15" s="144" t="s">
        <v>166</v>
      </c>
      <c r="B15" s="100"/>
      <c r="C15" s="134" t="s">
        <v>279</v>
      </c>
      <c r="D15" s="135"/>
      <c r="E15" s="110" t="s">
        <v>278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250</v>
      </c>
      <c r="S15" s="108"/>
      <c r="T15" s="108"/>
      <c r="U15" s="108"/>
      <c r="V15" s="49" t="s">
        <v>73</v>
      </c>
      <c r="W15" s="107" t="s">
        <v>251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252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35</v>
      </c>
    </row>
    <row r="16" spans="1:51" ht="18" customHeight="1">
      <c r="A16" s="99"/>
      <c r="B16" s="100"/>
      <c r="C16" s="137" t="s">
        <v>202</v>
      </c>
      <c r="D16" s="138"/>
      <c r="E16" s="139" t="s">
        <v>203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253</v>
      </c>
      <c r="AL16" s="150"/>
      <c r="AM16" s="150"/>
      <c r="AN16" s="150"/>
      <c r="AO16" s="60" t="s">
        <v>195</v>
      </c>
      <c r="AP16" s="150" t="s">
        <v>254</v>
      </c>
      <c r="AQ16" s="150"/>
      <c r="AR16" s="150"/>
      <c r="AS16" s="151"/>
      <c r="AT16" s="256"/>
    </row>
    <row r="17" spans="1:46">
      <c r="A17" s="99" t="s">
        <v>6</v>
      </c>
      <c r="B17" s="100"/>
      <c r="C17" s="156" t="str">
        <f>IF(P16="","",P16)</f>
        <v>佐倉市栄町10-12伊能ビル1F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043-481-0711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5" t="s">
        <v>167</v>
      </c>
      <c r="Q23" s="141"/>
      <c r="R23" s="141"/>
      <c r="S23" s="141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249</v>
      </c>
      <c r="C25" s="134" t="s">
        <v>218</v>
      </c>
      <c r="D25" s="135"/>
      <c r="E25" s="110" t="s">
        <v>219</v>
      </c>
      <c r="F25" s="111"/>
      <c r="G25" s="115" t="s">
        <v>289</v>
      </c>
      <c r="H25" s="117"/>
      <c r="I25" s="115" t="s">
        <v>246</v>
      </c>
      <c r="J25" s="116"/>
      <c r="K25" s="116"/>
      <c r="L25" s="117"/>
      <c r="M25" s="121">
        <v>514281561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216</v>
      </c>
      <c r="D26" s="138"/>
      <c r="E26" s="139" t="s">
        <v>217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226</v>
      </c>
      <c r="D27" s="135"/>
      <c r="E27" s="110" t="s">
        <v>227</v>
      </c>
      <c r="F27" s="111"/>
      <c r="G27" s="115" t="s">
        <v>289</v>
      </c>
      <c r="H27" s="117"/>
      <c r="I27" s="115" t="s">
        <v>246</v>
      </c>
      <c r="J27" s="116"/>
      <c r="K27" s="116"/>
      <c r="L27" s="117"/>
      <c r="M27" s="121">
        <v>514448416</v>
      </c>
      <c r="N27" s="116"/>
      <c r="O27" s="117"/>
      <c r="P27" s="121">
        <v>136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224</v>
      </c>
      <c r="D28" s="138"/>
      <c r="E28" s="139" t="s">
        <v>225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259</v>
      </c>
      <c r="D29" s="135"/>
      <c r="E29" s="110" t="s">
        <v>261</v>
      </c>
      <c r="F29" s="111"/>
      <c r="G29" s="115" t="s">
        <v>289</v>
      </c>
      <c r="H29" s="117"/>
      <c r="I29" s="115" t="s">
        <v>267</v>
      </c>
      <c r="J29" s="116"/>
      <c r="K29" s="116"/>
      <c r="L29" s="117"/>
      <c r="M29" s="121">
        <v>513363325</v>
      </c>
      <c r="N29" s="116"/>
      <c r="O29" s="117"/>
      <c r="P29" s="121">
        <v>136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262</v>
      </c>
      <c r="D30" s="138"/>
      <c r="E30" s="139" t="s">
        <v>260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265</v>
      </c>
      <c r="D31" s="135"/>
      <c r="E31" s="110" t="s">
        <v>266</v>
      </c>
      <c r="F31" s="111"/>
      <c r="G31" s="115" t="s">
        <v>289</v>
      </c>
      <c r="H31" s="117"/>
      <c r="I31" s="115" t="s">
        <v>246</v>
      </c>
      <c r="J31" s="116"/>
      <c r="K31" s="116"/>
      <c r="L31" s="117"/>
      <c r="M31" s="121">
        <v>515785857</v>
      </c>
      <c r="N31" s="116"/>
      <c r="O31" s="117"/>
      <c r="P31" s="121">
        <v>143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263</v>
      </c>
      <c r="D32" s="138"/>
      <c r="E32" s="139" t="s">
        <v>264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222</v>
      </c>
      <c r="D33" s="135"/>
      <c r="E33" s="110" t="s">
        <v>223</v>
      </c>
      <c r="F33" s="111"/>
      <c r="G33" s="115" t="s">
        <v>243</v>
      </c>
      <c r="H33" s="117"/>
      <c r="I33" s="115" t="s">
        <v>247</v>
      </c>
      <c r="J33" s="116"/>
      <c r="K33" s="116"/>
      <c r="L33" s="117"/>
      <c r="M33" s="121">
        <v>512120044</v>
      </c>
      <c r="N33" s="116"/>
      <c r="O33" s="117"/>
      <c r="P33" s="121">
        <v>138</v>
      </c>
      <c r="Q33" s="116"/>
      <c r="R33" s="116"/>
      <c r="S33" s="116"/>
      <c r="T33" s="122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220</v>
      </c>
      <c r="D34" s="138"/>
      <c r="E34" s="139" t="s">
        <v>221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238</v>
      </c>
      <c r="D35" s="135"/>
      <c r="E35" s="110" t="s">
        <v>239</v>
      </c>
      <c r="F35" s="111"/>
      <c r="G35" s="115" t="s">
        <v>243</v>
      </c>
      <c r="H35" s="117"/>
      <c r="I35" s="115" t="s">
        <v>247</v>
      </c>
      <c r="J35" s="116"/>
      <c r="K35" s="116"/>
      <c r="L35" s="117"/>
      <c r="M35" s="121">
        <v>515083862</v>
      </c>
      <c r="N35" s="116"/>
      <c r="O35" s="117"/>
      <c r="P35" s="121">
        <v>139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234</v>
      </c>
      <c r="D36" s="138"/>
      <c r="E36" s="139" t="s">
        <v>273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240</v>
      </c>
      <c r="D37" s="135"/>
      <c r="E37" s="110" t="s">
        <v>241</v>
      </c>
      <c r="F37" s="111"/>
      <c r="G37" s="115" t="s">
        <v>243</v>
      </c>
      <c r="H37" s="117"/>
      <c r="I37" s="115" t="s">
        <v>248</v>
      </c>
      <c r="J37" s="116"/>
      <c r="K37" s="116"/>
      <c r="L37" s="117"/>
      <c r="M37" s="121">
        <v>515337840</v>
      </c>
      <c r="N37" s="116"/>
      <c r="O37" s="117"/>
      <c r="P37" s="121">
        <v>139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235</v>
      </c>
      <c r="D38" s="138"/>
      <c r="E38" s="139" t="s">
        <v>236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269</v>
      </c>
      <c r="D39" s="135"/>
      <c r="E39" s="110" t="s">
        <v>270</v>
      </c>
      <c r="F39" s="111"/>
      <c r="G39" s="115" t="s">
        <v>243</v>
      </c>
      <c r="H39" s="117"/>
      <c r="I39" s="115" t="s">
        <v>247</v>
      </c>
      <c r="J39" s="116"/>
      <c r="K39" s="116"/>
      <c r="L39" s="117"/>
      <c r="M39" s="121">
        <v>515788851</v>
      </c>
      <c r="N39" s="116"/>
      <c r="O39" s="117"/>
      <c r="P39" s="121">
        <v>135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274</v>
      </c>
      <c r="D40" s="138"/>
      <c r="E40" s="139" t="s">
        <v>268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226</v>
      </c>
      <c r="D41" s="135"/>
      <c r="E41" s="110" t="s">
        <v>229</v>
      </c>
      <c r="F41" s="111"/>
      <c r="G41" s="115" t="s">
        <v>244</v>
      </c>
      <c r="H41" s="117"/>
      <c r="I41" s="115" t="s">
        <v>246</v>
      </c>
      <c r="J41" s="116"/>
      <c r="K41" s="116"/>
      <c r="L41" s="117"/>
      <c r="M41" s="121">
        <v>514448433</v>
      </c>
      <c r="N41" s="116"/>
      <c r="O41" s="117"/>
      <c r="P41" s="121">
        <v>132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224</v>
      </c>
      <c r="D42" s="138"/>
      <c r="E42" s="139" t="s">
        <v>228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232</v>
      </c>
      <c r="D43" s="135"/>
      <c r="E43" s="110" t="s">
        <v>233</v>
      </c>
      <c r="F43" s="111"/>
      <c r="G43" s="115" t="s">
        <v>244</v>
      </c>
      <c r="H43" s="117"/>
      <c r="I43" s="115" t="s">
        <v>246</v>
      </c>
      <c r="J43" s="116"/>
      <c r="K43" s="116"/>
      <c r="L43" s="117"/>
      <c r="M43" s="121">
        <v>514456846</v>
      </c>
      <c r="N43" s="116"/>
      <c r="O43" s="117"/>
      <c r="P43" s="121">
        <v>136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230</v>
      </c>
      <c r="D44" s="138"/>
      <c r="E44" s="139" t="s">
        <v>231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201" t="s">
        <v>257</v>
      </c>
      <c r="D45" s="202"/>
      <c r="E45" s="203" t="s">
        <v>258</v>
      </c>
      <c r="F45" s="204"/>
      <c r="G45" s="115" t="s">
        <v>245</v>
      </c>
      <c r="H45" s="117"/>
      <c r="I45" s="115" t="s">
        <v>246</v>
      </c>
      <c r="J45" s="116"/>
      <c r="K45" s="116"/>
      <c r="L45" s="117"/>
      <c r="M45" s="121">
        <v>515794956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205" t="s">
        <v>255</v>
      </c>
      <c r="D46" s="206"/>
      <c r="E46" s="207" t="s">
        <v>256</v>
      </c>
      <c r="F46" s="20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238</v>
      </c>
      <c r="D47" s="135"/>
      <c r="E47" s="110" t="s">
        <v>242</v>
      </c>
      <c r="F47" s="111"/>
      <c r="G47" s="115" t="s">
        <v>271</v>
      </c>
      <c r="H47" s="117"/>
      <c r="I47" s="115" t="s">
        <v>247</v>
      </c>
      <c r="J47" s="116"/>
      <c r="K47" s="116"/>
      <c r="L47" s="117"/>
      <c r="M47" s="121">
        <v>515083876</v>
      </c>
      <c r="N47" s="116"/>
      <c r="O47" s="117"/>
      <c r="P47" s="121">
        <v>126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37" t="s">
        <v>234</v>
      </c>
      <c r="D48" s="138"/>
      <c r="E48" s="139" t="s">
        <v>237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272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8">
        <f>LEN(A55)</f>
        <v>32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G25" sqref="G25:H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NRホッパーズ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430225198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小林　友香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500536198</v>
      </c>
      <c r="H7" s="263"/>
      <c r="I7" s="263"/>
      <c r="J7" s="263">
        <f>IF(入力!J7="","",入力!J7)</f>
        <v>15960</v>
      </c>
      <c r="K7" s="263"/>
      <c r="L7" s="263"/>
      <c r="M7" s="263">
        <f>IF(入力!M7="","",入力!M7)</f>
        <v>183773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布施　慎平</v>
      </c>
      <c r="D9" s="274"/>
      <c r="E9" s="274"/>
      <c r="F9" s="274"/>
      <c r="G9" s="263">
        <f>IF(入力!G9="","",入力!G9)</f>
        <v>500539514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吉田　正浩</v>
      </c>
      <c r="D11" s="274"/>
      <c r="E11" s="274"/>
      <c r="F11" s="274"/>
      <c r="G11" s="263">
        <f>IF(入力!G11="","",入力!G11)</f>
        <v>516013376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小林　友香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小林　友香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1" t="s">
        <v>6</v>
      </c>
      <c r="B17" s="261"/>
      <c r="C17" s="264" t="str">
        <f>IF(入力!C17="","",入力!C17&amp;"　"&amp;入力!E17)</f>
        <v>佐倉市栄町10-12伊能ビル1F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043-481-0711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90－8013－227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尾形　華</v>
      </c>
      <c r="D25" s="274"/>
      <c r="E25" s="274"/>
      <c r="F25" s="274"/>
      <c r="G25" s="261" t="str">
        <f>IF(入力!G25="","",入力!G25)</f>
        <v>6年</v>
      </c>
      <c r="H25" s="261" t="str">
        <f>IF(入力!H25="","",入力!H25)</f>
        <v/>
      </c>
      <c r="I25" s="261" t="str">
        <f>IF(入力!I25="","",入力!I25)</f>
        <v>八街市立実住小学校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514281561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久保田　太陽</v>
      </c>
      <c r="D27" s="274"/>
      <c r="E27" s="274"/>
      <c r="F27" s="274"/>
      <c r="G27" s="261" t="str">
        <f>IF(入力!G27="","",入力!G27)</f>
        <v>6年</v>
      </c>
      <c r="H27" s="261" t="str">
        <f>IF(入力!H27="","",入力!H27)</f>
        <v/>
      </c>
      <c r="I27" s="261" t="str">
        <f>IF(入力!I27="","",入力!I27)</f>
        <v>八街市立実住小学校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514448416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吉田　結葵</v>
      </c>
      <c r="D29" s="274"/>
      <c r="E29" s="274"/>
      <c r="F29" s="274"/>
      <c r="G29" s="261" t="str">
        <f>IF(入力!G29="","",入力!G29)</f>
        <v>6年</v>
      </c>
      <c r="H29" s="261" t="str">
        <f>IF(入力!H29="","",入力!H29)</f>
        <v/>
      </c>
      <c r="I29" s="261" t="str">
        <f>IF(入力!I29="","",入力!I29)</f>
        <v>山武市立南郷小学校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513363325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赤瀬　煌命</v>
      </c>
      <c r="D31" s="274"/>
      <c r="E31" s="274"/>
      <c r="F31" s="274"/>
      <c r="G31" s="261" t="str">
        <f>IF(入力!G31="","",入力!G31)</f>
        <v>6年</v>
      </c>
      <c r="H31" s="261" t="str">
        <f>IF(入力!H31="","",入力!H31)</f>
        <v/>
      </c>
      <c r="I31" s="261" t="str">
        <f>IF(入力!I31="","",入力!I31)</f>
        <v>八街市立実住小学校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515785857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坂本　優輝</v>
      </c>
      <c r="D33" s="274"/>
      <c r="E33" s="274"/>
      <c r="F33" s="274"/>
      <c r="G33" s="261" t="str">
        <f>IF(入力!G33="","",入力!G33)</f>
        <v>5年</v>
      </c>
      <c r="H33" s="261" t="str">
        <f>IF(入力!H33="","",入力!H33)</f>
        <v/>
      </c>
      <c r="I33" s="261" t="str">
        <f>IF(入力!I33="","",入力!I33)</f>
        <v>八街市立八街東小学校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512120044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児玉　凌雅</v>
      </c>
      <c r="D35" s="274"/>
      <c r="E35" s="274"/>
      <c r="F35" s="274"/>
      <c r="G35" s="261" t="str">
        <f>IF(入力!G35="","",入力!G35)</f>
        <v>5年</v>
      </c>
      <c r="H35" s="261" t="str">
        <f>IF(入力!H35="","",入力!H35)</f>
        <v/>
      </c>
      <c r="I35" s="261" t="str">
        <f>IF(入力!I35="","",入力!I35)</f>
        <v>八街市立八街東小学校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515083862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高地　悠輔</v>
      </c>
      <c r="D37" s="274"/>
      <c r="E37" s="274"/>
      <c r="F37" s="274"/>
      <c r="G37" s="261" t="str">
        <f>IF(入力!G37="","",入力!G37)</f>
        <v>5年</v>
      </c>
      <c r="H37" s="261" t="str">
        <f>IF(入力!H37="","",入力!H37)</f>
        <v/>
      </c>
      <c r="I37" s="261" t="str">
        <f>IF(入力!I37="","",入力!I37)</f>
        <v>八街市立交進小学校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515337840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森澄　遼成</v>
      </c>
      <c r="D39" s="274"/>
      <c r="E39" s="274"/>
      <c r="F39" s="274"/>
      <c r="G39" s="261" t="str">
        <f>IF(入力!G39="","",入力!G39)</f>
        <v>5年</v>
      </c>
      <c r="H39" s="261" t="str">
        <f>IF(入力!H39="","",入力!H39)</f>
        <v/>
      </c>
      <c r="I39" s="261" t="str">
        <f>IF(入力!I39="","",入力!I39)</f>
        <v>八街市立八街東小学校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515788851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久保田　大翔</v>
      </c>
      <c r="D41" s="274"/>
      <c r="E41" s="274"/>
      <c r="F41" s="274"/>
      <c r="G41" s="261" t="str">
        <f>IF(入力!G41="","",入力!G41)</f>
        <v>4年</v>
      </c>
      <c r="H41" s="261" t="str">
        <f>IF(入力!H41="","",入力!H41)</f>
        <v/>
      </c>
      <c r="I41" s="261" t="str">
        <f>IF(入力!I41="","",入力!I41)</f>
        <v>八街市立実住小学校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514448433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岩佐　春輝</v>
      </c>
      <c r="D43" s="274"/>
      <c r="E43" s="274"/>
      <c r="F43" s="274"/>
      <c r="G43" s="261" t="str">
        <f>IF(入力!G43="","",入力!G43)</f>
        <v>4年</v>
      </c>
      <c r="H43" s="261" t="str">
        <f>IF(入力!H43="","",入力!H43)</f>
        <v/>
      </c>
      <c r="I43" s="261" t="str">
        <f>IF(入力!I43="","",入力!I43)</f>
        <v>八街市立実住小学校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514456846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藤村　勇輝</v>
      </c>
      <c r="D45" s="274"/>
      <c r="E45" s="274"/>
      <c r="F45" s="274"/>
      <c r="G45" s="261" t="str">
        <f>IF(入力!G45="","",入力!G45)</f>
        <v>3年</v>
      </c>
      <c r="H45" s="261" t="str">
        <f>IF(入力!H45="","",入力!H45)</f>
        <v/>
      </c>
      <c r="I45" s="261" t="str">
        <f>IF(入力!I45="","",入力!I45)</f>
        <v>八街市立実住小学校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515794956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児玉　祥吾</v>
      </c>
      <c r="D47" s="274"/>
      <c r="E47" s="274"/>
      <c r="F47" s="274"/>
      <c r="G47" s="261" t="str">
        <f>IF(入力!G47="","",入力!G47)</f>
        <v>2年</v>
      </c>
      <c r="H47" s="261" t="str">
        <f>IF(入力!H47="","",入力!H47)</f>
        <v/>
      </c>
      <c r="I47" s="261" t="str">
        <f>IF(入力!I47="","",入力!I47)</f>
        <v>八街市立八街東小学校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515083876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13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2"/>
      <c r="E16" s="312"/>
      <c r="F16" s="312"/>
      <c r="G16" s="313"/>
      <c r="H16" s="336" t="s">
        <v>66</v>
      </c>
      <c r="I16" s="337"/>
      <c r="J16" s="337"/>
      <c r="K16" s="312" t="str">
        <f>IF(入力!C2="","",入力!C2)</f>
        <v>ｴﾇｱｰﾙ　ﾎｯﾊﾟｰｽﾞ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3" t="s">
        <v>38</v>
      </c>
      <c r="AK16" s="304"/>
      <c r="AL16" s="304"/>
      <c r="AM16" s="305"/>
      <c r="AN16" s="330" t="str">
        <f>IF(入力!P3="","",入力!P3)</f>
        <v>八街市</v>
      </c>
      <c r="AO16" s="331"/>
      <c r="AP16" s="331"/>
      <c r="AQ16" s="331"/>
      <c r="AR16" s="331"/>
      <c r="AS16" s="331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ＪＲ</v>
      </c>
      <c r="BA16" s="319"/>
      <c r="BB16" s="319"/>
      <c r="BC16" s="319"/>
      <c r="BD16" s="319"/>
      <c r="BE16" s="319"/>
      <c r="BF16" s="370" t="s">
        <v>40</v>
      </c>
    </row>
    <row r="17" spans="3:58" ht="4.5" customHeight="1">
      <c r="C17" s="368"/>
      <c r="D17" s="315"/>
      <c r="E17" s="315"/>
      <c r="F17" s="315"/>
      <c r="G17" s="316"/>
      <c r="H17" s="328" t="str">
        <f>IF(入力!C3="","",入力!C3)</f>
        <v>NRホッパーズ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(男子)</v>
      </c>
      <c r="V17" s="324"/>
      <c r="W17" s="324"/>
      <c r="X17" s="325"/>
      <c r="Y17" s="352">
        <f>IF(入力!C4="","",入力!C4)</f>
        <v>430225198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6"/>
      <c r="AK17" s="307"/>
      <c r="AL17" s="307"/>
      <c r="AM17" s="308"/>
      <c r="AN17" s="332"/>
      <c r="AO17" s="333"/>
      <c r="AP17" s="333"/>
      <c r="AQ17" s="333"/>
      <c r="AR17" s="333"/>
      <c r="AS17" s="333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1"/>
    </row>
    <row r="18" spans="3:58" ht="16.5" customHeight="1">
      <c r="C18" s="369"/>
      <c r="D18" s="293"/>
      <c r="E18" s="293"/>
      <c r="F18" s="293"/>
      <c r="G18" s="317"/>
      <c r="H18" s="296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326"/>
      <c r="V18" s="326"/>
      <c r="W18" s="326"/>
      <c r="X18" s="327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9"/>
      <c r="AK18" s="299"/>
      <c r="AL18" s="299"/>
      <c r="AM18" s="310"/>
      <c r="AN18" s="334"/>
      <c r="AO18" s="335"/>
      <c r="AP18" s="335"/>
      <c r="AQ18" s="335"/>
      <c r="AR18" s="335"/>
      <c r="AS18" s="335"/>
      <c r="AT18" s="299"/>
      <c r="AU18" s="310"/>
      <c r="AV18" s="294"/>
      <c r="AW18" s="293"/>
      <c r="AX18" s="293"/>
      <c r="AY18" s="317"/>
      <c r="AZ18" s="322" t="str">
        <f>IF(入力!AE5="","",入力!AE5)</f>
        <v>八街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302"/>
    </row>
    <row r="20" spans="3:58" ht="15" customHeight="1">
      <c r="C20" s="281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0">
        <f>IF(入力!J7="","",入力!J7)</f>
        <v>15960</v>
      </c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 t="str">
        <f>IF(入力!J9="","",入力!J9)</f>
        <v/>
      </c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 t="str">
        <f>IF(入力!J11="","",入力!J11)</f>
        <v/>
      </c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91"/>
    </row>
    <row r="21" spans="3:58" ht="15" customHeight="1">
      <c r="C21" s="281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0">
        <f>IF(入力!M7="","",入力!M7)</f>
        <v>183773</v>
      </c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 t="str">
        <f>IF(入力!M9="","",入力!M9)</f>
        <v/>
      </c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 t="str">
        <f>IF(入力!M11="","",入力!M11)</f>
        <v/>
      </c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91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ｺﾊﾞﾔｼ　ﾕｶ</v>
      </c>
      <c r="I22" s="283"/>
      <c r="J22" s="283"/>
      <c r="K22" s="283"/>
      <c r="L22" s="283"/>
      <c r="M22" s="283"/>
      <c r="N22" s="283"/>
      <c r="O22" s="283"/>
      <c r="P22" s="283"/>
      <c r="Q22" s="284"/>
      <c r="R22" s="292" t="s">
        <v>45</v>
      </c>
      <c r="S22" s="283"/>
      <c r="T22" s="285">
        <f>IF(入力!AT7="","",入力!AT7)</f>
        <v>35</v>
      </c>
      <c r="U22" s="286"/>
      <c r="V22" s="287"/>
      <c r="W22" s="292" t="s">
        <v>46</v>
      </c>
      <c r="X22" s="292"/>
      <c r="Y22" s="292"/>
      <c r="Z22" s="14" t="s">
        <v>72</v>
      </c>
      <c r="AA22" s="15"/>
      <c r="AB22" s="283" t="str">
        <f>IF(入力!R7="","",入力!R7)</f>
        <v>２８５</v>
      </c>
      <c r="AC22" s="283"/>
      <c r="AD22" s="283"/>
      <c r="AE22" s="283"/>
      <c r="AF22" s="16" t="s">
        <v>73</v>
      </c>
      <c r="AG22" s="283" t="str">
        <f>IF(入力!W7="","",入力!W7)</f>
        <v>００１４</v>
      </c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4"/>
      <c r="AU22" s="292" t="s">
        <v>47</v>
      </c>
      <c r="AV22" s="283"/>
      <c r="AW22" s="283"/>
      <c r="AX22" s="17" t="s">
        <v>74</v>
      </c>
      <c r="AY22" s="283" t="str">
        <f>IF(入力!AL7="","",入力!AL7)</f>
        <v>０４３</v>
      </c>
      <c r="AZ22" s="283"/>
      <c r="BA22" s="283"/>
      <c r="BB22" s="283"/>
      <c r="BC22" s="283"/>
      <c r="BD22" s="283"/>
      <c r="BE22" s="283"/>
      <c r="BF22" s="18" t="s">
        <v>75</v>
      </c>
    </row>
    <row r="23" spans="3:58" ht="19.5" customHeight="1">
      <c r="C23" s="369" t="s">
        <v>48</v>
      </c>
      <c r="D23" s="293"/>
      <c r="E23" s="293"/>
      <c r="F23" s="293"/>
      <c r="G23" s="317"/>
      <c r="H23" s="344" t="str">
        <f>IF(入力!C8="","",入力!C8&amp;"　"&amp;入力!E8)</f>
        <v>小林　友香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3"/>
      <c r="S23" s="293"/>
      <c r="T23" s="288"/>
      <c r="U23" s="289"/>
      <c r="V23" s="290"/>
      <c r="W23" s="299"/>
      <c r="X23" s="299"/>
      <c r="Y23" s="299"/>
      <c r="Z23" s="296" t="str">
        <f>IF(入力!P8="","",入力!P8)</f>
        <v>佐倉市栄町10-12伊能ビル1F</v>
      </c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8"/>
      <c r="AU23" s="293"/>
      <c r="AV23" s="293"/>
      <c r="AW23" s="293"/>
      <c r="AX23" s="294" t="str">
        <f>IF(入力!AK8="","",入力!AK8)</f>
        <v>４８１</v>
      </c>
      <c r="AY23" s="293"/>
      <c r="AZ23" s="293"/>
      <c r="BA23" s="293"/>
      <c r="BB23" s="19" t="s">
        <v>76</v>
      </c>
      <c r="BC23" s="293" t="str">
        <f>IF(入力!AP8="","",入力!AP8)</f>
        <v>０７１１</v>
      </c>
      <c r="BD23" s="293"/>
      <c r="BE23" s="293"/>
      <c r="BF23" s="295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ﾌｾ　ｼﾝﾍﾟｲ</v>
      </c>
      <c r="I24" s="283"/>
      <c r="J24" s="283"/>
      <c r="K24" s="283"/>
      <c r="L24" s="283"/>
      <c r="M24" s="283"/>
      <c r="N24" s="283"/>
      <c r="O24" s="283"/>
      <c r="P24" s="283"/>
      <c r="Q24" s="284"/>
      <c r="R24" s="292" t="s">
        <v>45</v>
      </c>
      <c r="S24" s="283"/>
      <c r="T24" s="285">
        <f>IF(入力!AT9="","",入力!AT9)</f>
        <v>21</v>
      </c>
      <c r="U24" s="286"/>
      <c r="V24" s="287"/>
      <c r="W24" s="292" t="s">
        <v>46</v>
      </c>
      <c r="X24" s="292"/>
      <c r="Y24" s="292"/>
      <c r="Z24" s="14" t="s">
        <v>72</v>
      </c>
      <c r="AA24" s="15"/>
      <c r="AB24" s="283" t="str">
        <f>IF(入力!R9="","",入力!R9)</f>
        <v>２８５</v>
      </c>
      <c r="AC24" s="283"/>
      <c r="AD24" s="283"/>
      <c r="AE24" s="283"/>
      <c r="AF24" s="16" t="s">
        <v>73</v>
      </c>
      <c r="AG24" s="283" t="str">
        <f>IF(入力!W9="","",入力!W9)</f>
        <v>００１４</v>
      </c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4"/>
      <c r="AU24" s="292" t="s">
        <v>47</v>
      </c>
      <c r="AV24" s="283"/>
      <c r="AW24" s="283"/>
      <c r="AX24" s="17" t="s">
        <v>74</v>
      </c>
      <c r="AY24" s="283" t="str">
        <f>IF(入力!AL9="","",入力!AL9)</f>
        <v>０４３</v>
      </c>
      <c r="AZ24" s="283"/>
      <c r="BA24" s="283"/>
      <c r="BB24" s="283"/>
      <c r="BC24" s="283"/>
      <c r="BD24" s="283"/>
      <c r="BE24" s="283"/>
      <c r="BF24" s="18" t="s">
        <v>75</v>
      </c>
    </row>
    <row r="25" spans="3:58" ht="19.5" customHeight="1">
      <c r="C25" s="369" t="s">
        <v>78</v>
      </c>
      <c r="D25" s="293"/>
      <c r="E25" s="293"/>
      <c r="F25" s="293"/>
      <c r="G25" s="317"/>
      <c r="H25" s="344" t="str">
        <f>IF(入力!C10="","",入力!C10&amp;"　"&amp;入力!E10)</f>
        <v>布施　慎平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3"/>
      <c r="S25" s="293"/>
      <c r="T25" s="288"/>
      <c r="U25" s="289"/>
      <c r="V25" s="290"/>
      <c r="W25" s="299"/>
      <c r="X25" s="299"/>
      <c r="Y25" s="299"/>
      <c r="Z25" s="296" t="str">
        <f>IF(入力!P10="","",入力!P10)</f>
        <v>佐倉市栄町10-12伊能ビル1F</v>
      </c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8"/>
      <c r="AU25" s="293"/>
      <c r="AV25" s="293"/>
      <c r="AW25" s="293"/>
      <c r="AX25" s="294" t="str">
        <f>IF(入力!AK10="","",入力!AK10)</f>
        <v>４８１</v>
      </c>
      <c r="AY25" s="293"/>
      <c r="AZ25" s="293"/>
      <c r="BA25" s="293"/>
      <c r="BB25" s="19" t="s">
        <v>76</v>
      </c>
      <c r="BC25" s="293" t="str">
        <f>IF(入力!AP10="","",入力!AP10)</f>
        <v>０７１１</v>
      </c>
      <c r="BD25" s="293"/>
      <c r="BE25" s="293"/>
      <c r="BF25" s="295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ﾖｼﾀﾞ　ﾏｻﾋﾛ</v>
      </c>
      <c r="I26" s="283"/>
      <c r="J26" s="283"/>
      <c r="K26" s="283"/>
      <c r="L26" s="283"/>
      <c r="M26" s="283"/>
      <c r="N26" s="283"/>
      <c r="O26" s="283"/>
      <c r="P26" s="283"/>
      <c r="Q26" s="284"/>
      <c r="R26" s="292" t="s">
        <v>45</v>
      </c>
      <c r="S26" s="283"/>
      <c r="T26" s="285">
        <f>IF(入力!AT11="","",入力!AT11)</f>
        <v>41</v>
      </c>
      <c r="U26" s="286"/>
      <c r="V26" s="287"/>
      <c r="W26" s="292" t="s">
        <v>46</v>
      </c>
      <c r="X26" s="292"/>
      <c r="Y26" s="292"/>
      <c r="Z26" s="14" t="s">
        <v>72</v>
      </c>
      <c r="AA26" s="15"/>
      <c r="AB26" s="283" t="str">
        <f>IF(入力!R11="","",入力!R11)</f>
        <v>２８５</v>
      </c>
      <c r="AC26" s="283"/>
      <c r="AD26" s="283"/>
      <c r="AE26" s="283"/>
      <c r="AF26" s="16" t="s">
        <v>73</v>
      </c>
      <c r="AG26" s="283" t="str">
        <f>IF(入力!W11="","",入力!W11)</f>
        <v>0014</v>
      </c>
      <c r="AH26" s="283"/>
      <c r="AI26" s="283"/>
      <c r="AJ26" s="283"/>
      <c r="AK26" s="283"/>
      <c r="AL26" s="283"/>
      <c r="AM26" s="283"/>
      <c r="AN26" s="283"/>
      <c r="AO26" s="283"/>
      <c r="AP26" s="283"/>
      <c r="AQ26" s="283"/>
      <c r="AR26" s="283"/>
      <c r="AS26" s="283"/>
      <c r="AT26" s="284"/>
      <c r="AU26" s="292" t="s">
        <v>47</v>
      </c>
      <c r="AV26" s="283"/>
      <c r="AW26" s="283"/>
      <c r="AX26" s="17" t="s">
        <v>74</v>
      </c>
      <c r="AY26" s="283" t="str">
        <f>IF(入力!AL11="","",入力!AL11)</f>
        <v>０４３</v>
      </c>
      <c r="AZ26" s="283"/>
      <c r="BA26" s="283"/>
      <c r="BB26" s="283"/>
      <c r="BC26" s="283"/>
      <c r="BD26" s="283"/>
      <c r="BE26" s="283"/>
      <c r="BF26" s="18" t="s">
        <v>75</v>
      </c>
    </row>
    <row r="27" spans="3:58" ht="19.5" customHeight="1">
      <c r="C27" s="369" t="s">
        <v>79</v>
      </c>
      <c r="D27" s="293"/>
      <c r="E27" s="293"/>
      <c r="F27" s="293"/>
      <c r="G27" s="317"/>
      <c r="H27" s="344" t="str">
        <f>IF(入力!C12="","",入力!C12&amp;"　"&amp;入力!E12)</f>
        <v>吉田　正浩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3"/>
      <c r="S27" s="293"/>
      <c r="T27" s="288"/>
      <c r="U27" s="289"/>
      <c r="V27" s="290"/>
      <c r="W27" s="299"/>
      <c r="X27" s="299"/>
      <c r="Y27" s="299"/>
      <c r="Z27" s="296" t="str">
        <f>IF(入力!P12="","",入力!P12)</f>
        <v>佐倉市栄町10-12伊能ビル1F</v>
      </c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8"/>
      <c r="AU27" s="293"/>
      <c r="AV27" s="293"/>
      <c r="AW27" s="293"/>
      <c r="AX27" s="294" t="str">
        <f>IF(入力!AK12="","",入力!AK12)</f>
        <v>４８１</v>
      </c>
      <c r="AY27" s="293"/>
      <c r="AZ27" s="293"/>
      <c r="BA27" s="293"/>
      <c r="BB27" s="19" t="s">
        <v>76</v>
      </c>
      <c r="BC27" s="293" t="str">
        <f>IF(入力!AP12="","",入力!AP12)</f>
        <v>０７１１</v>
      </c>
      <c r="BD27" s="293"/>
      <c r="BE27" s="293"/>
      <c r="BF27" s="295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ｺﾊﾞﾔｼ　ﾕｶ</v>
      </c>
      <c r="I28" s="283"/>
      <c r="J28" s="283"/>
      <c r="K28" s="283"/>
      <c r="L28" s="283"/>
      <c r="M28" s="283"/>
      <c r="N28" s="283"/>
      <c r="O28" s="283"/>
      <c r="P28" s="283"/>
      <c r="Q28" s="284"/>
      <c r="R28" s="292" t="s">
        <v>45</v>
      </c>
      <c r="S28" s="283"/>
      <c r="T28" s="285">
        <f>IF(入力!AT15="","",入力!AT15)</f>
        <v>35</v>
      </c>
      <c r="U28" s="286"/>
      <c r="V28" s="287"/>
      <c r="W28" s="292" t="s">
        <v>46</v>
      </c>
      <c r="X28" s="292"/>
      <c r="Y28" s="292"/>
      <c r="Z28" s="14" t="s">
        <v>72</v>
      </c>
      <c r="AA28" s="15"/>
      <c r="AB28" s="283" t="str">
        <f>IF(入力!R15="","",入力!R15)</f>
        <v>285</v>
      </c>
      <c r="AC28" s="283"/>
      <c r="AD28" s="283"/>
      <c r="AE28" s="283"/>
      <c r="AF28" s="16" t="s">
        <v>73</v>
      </c>
      <c r="AG28" s="283" t="str">
        <f>IF(入力!W15="","",入力!W15)</f>
        <v>0014</v>
      </c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4"/>
      <c r="AU28" s="292" t="s">
        <v>47</v>
      </c>
      <c r="AV28" s="283"/>
      <c r="AW28" s="283"/>
      <c r="AX28" s="17" t="s">
        <v>74</v>
      </c>
      <c r="AY28" s="283" t="str">
        <f>IF(入力!AL15="","",入力!AL15)</f>
        <v>043</v>
      </c>
      <c r="AZ28" s="283"/>
      <c r="BA28" s="283"/>
      <c r="BB28" s="283"/>
      <c r="BC28" s="283"/>
      <c r="BD28" s="283"/>
      <c r="BE28" s="283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3" t="str">
        <f>IF(入力!C16="","",入力!C16&amp;"　"&amp;入力!E16)</f>
        <v>小林　友香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3"/>
      <c r="S29" s="373"/>
      <c r="T29" s="380"/>
      <c r="U29" s="381"/>
      <c r="V29" s="382"/>
      <c r="W29" s="379"/>
      <c r="X29" s="379"/>
      <c r="Y29" s="379"/>
      <c r="Z29" s="396" t="str">
        <f>IF(入力!P16="","",入力!P16)</f>
        <v>佐倉市栄町10-12伊能ビル1F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3"/>
      <c r="AV29" s="373"/>
      <c r="AW29" s="373"/>
      <c r="AX29" s="399" t="str">
        <f>IF(入力!AK16="","",入力!AK16)</f>
        <v>481</v>
      </c>
      <c r="AY29" s="373"/>
      <c r="AZ29" s="373"/>
      <c r="BA29" s="373"/>
      <c r="BB29" s="73" t="s">
        <v>76</v>
      </c>
      <c r="BC29" s="373" t="str">
        <f>IF(入力!AP16="","",入力!AP16)</f>
        <v>0711</v>
      </c>
      <c r="BD29" s="373"/>
      <c r="BE29" s="373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ｵｶﾞﾀ　ｶｲ
尾形　華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 t="str">
        <f>IF(入力!G25="","",入力!G25)</f>
        <v>6年</v>
      </c>
      <c r="R34" s="389"/>
      <c r="S34" s="390"/>
      <c r="T34" s="407" t="str">
        <f>IF(入力!I25="","",入力!I25)</f>
        <v>八街市立実住小学校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514281561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145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ｸﾎﾞﾀ　ﾀｲﾖｳ
久保田　太陽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 t="str">
        <f>IF(入力!G27="","",入力!G27)</f>
        <v>6年</v>
      </c>
      <c r="R36" s="389"/>
      <c r="S36" s="390"/>
      <c r="T36" s="407" t="str">
        <f>IF(入力!I27="","",入力!I27)</f>
        <v>八街市立実住小学校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514448416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136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ﾖｼﾀﾞ　ﾕｳｷ
吉田　結葵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 t="str">
        <f>IF(入力!G29="","",入力!G29)</f>
        <v>6年</v>
      </c>
      <c r="R38" s="389"/>
      <c r="S38" s="390"/>
      <c r="T38" s="407" t="str">
        <f>IF(入力!I29="","",入力!I29)</f>
        <v>山武市立南郷小学校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513363325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136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ｱｶｾ　ｺｳﾒｲ
赤瀬　煌命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 t="str">
        <f>IF(入力!G31="","",入力!G31)</f>
        <v>6年</v>
      </c>
      <c r="R40" s="389"/>
      <c r="S40" s="390"/>
      <c r="T40" s="407" t="str">
        <f>IF(入力!I31="","",入力!I31)</f>
        <v>八街市立実住小学校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515785857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143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ｻｶﾓﾄ　ﾕｳｷ
坂本　優輝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 t="str">
        <f>IF(入力!G33="","",入力!G33)</f>
        <v>5年</v>
      </c>
      <c r="R42" s="389"/>
      <c r="S42" s="390"/>
      <c r="T42" s="407" t="str">
        <f>IF(入力!I33="","",入力!I33)</f>
        <v>八街市立八街東小学校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512120044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138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ｺﾀﾞﾏ　ﾘｮｳｶﾞ
児玉　凌雅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 t="str">
        <f>IF(入力!G35="","",入力!G35)</f>
        <v>5年</v>
      </c>
      <c r="R44" s="389"/>
      <c r="S44" s="390"/>
      <c r="T44" s="407" t="str">
        <f>IF(入力!I35="","",入力!I35)</f>
        <v>八街市立八街東小学校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515083862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139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ｺｳﾁ　ﾕｳｽｹ
高地　悠輔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 t="str">
        <f>IF(入力!G37="","",入力!G37)</f>
        <v>5年</v>
      </c>
      <c r="R46" s="389"/>
      <c r="S46" s="390"/>
      <c r="T46" s="407" t="str">
        <f>IF(入力!I37="","",入力!I37)</f>
        <v>八街市立交進小学校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515337840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139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ﾓﾘｽﾞﾐ　ﾘｮｳｾｲ
森澄　遼成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 t="str">
        <f>IF(入力!G39="","",入力!G39)</f>
        <v>5年</v>
      </c>
      <c r="R48" s="389"/>
      <c r="S48" s="390"/>
      <c r="T48" s="407" t="str">
        <f>IF(入力!I39="","",入力!I39)</f>
        <v>八街市立八街東小学校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515788851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135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ｸﾎﾞﾀ　ﾔﾏﾄ
久保田　大翔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 t="str">
        <f>IF(入力!G41="","",入力!G41)</f>
        <v>4年</v>
      </c>
      <c r="R50" s="389"/>
      <c r="S50" s="390"/>
      <c r="T50" s="407" t="str">
        <f>IF(入力!I41="","",入力!I41)</f>
        <v>八街市立実住小学校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514448433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132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ｲﾜｻ　ﾊﾙｷ
岩佐　春輝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>4年</v>
      </c>
      <c r="R52" s="389"/>
      <c r="S52" s="390"/>
      <c r="T52" s="407" t="str">
        <f>IF(入力!I43="","",入力!I43)</f>
        <v>八街市立実住小学校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514456846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136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ﾌｼﾞﾑﾗ　ﾕｳｷ
藤村　勇輝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>3年</v>
      </c>
      <c r="R54" s="389"/>
      <c r="S54" s="390"/>
      <c r="T54" s="407" t="str">
        <f>IF(入力!I45="","",入力!I45)</f>
        <v>八街市立実住小学校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515794956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130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ｺﾀﾞﾏ　ｼｮｳｺﾞ
児玉　祥吾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>2年</v>
      </c>
      <c r="R56" s="389"/>
      <c r="S56" s="390"/>
      <c r="T56" s="407" t="str">
        <f>IF(入力!I47="","",入力!I47)</f>
        <v>八街市立八街東小学校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515083876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>
        <f>IF(入力!P47="","",入力!P47)</f>
        <v>126</v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NRホッパーズ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430225198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小林　友香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500536198</v>
      </c>
      <c r="H7" s="263"/>
      <c r="I7" s="263"/>
      <c r="J7" s="263">
        <f>IF(入力!J7="","",入力!J7)</f>
        <v>15960</v>
      </c>
      <c r="K7" s="263"/>
      <c r="L7" s="263"/>
      <c r="M7" s="263">
        <f>IF(入力!M7="","",入力!M7)</f>
        <v>183773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布施　慎平</v>
      </c>
      <c r="D9" s="274"/>
      <c r="E9" s="274"/>
      <c r="F9" s="274"/>
      <c r="G9" s="263">
        <f>IF(入力!G9="","",入力!G9)</f>
        <v>500539514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吉田　正浩</v>
      </c>
      <c r="D11" s="274"/>
      <c r="E11" s="274"/>
      <c r="F11" s="274"/>
      <c r="G11" s="263">
        <f>IF(入力!G11="","",入力!G11)</f>
        <v>516013376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小林　友香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小林　友香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佐倉市栄町10-12伊能ビル1F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043-481-0711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90－8013－227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尾形　華</v>
      </c>
      <c r="D25" s="274"/>
      <c r="E25" s="274"/>
      <c r="F25" s="274"/>
      <c r="G25" s="261" t="str">
        <f>IF(入力!G25="","",入力!G25)</f>
        <v>6年</v>
      </c>
      <c r="H25" s="261" t="str">
        <f>IF(入力!H25="","",入力!H25)</f>
        <v/>
      </c>
      <c r="I25" s="261" t="str">
        <f>IF(入力!I25="","",入力!I25)</f>
        <v>八街市立実住小学校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514281561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久保田　太陽</v>
      </c>
      <c r="D27" s="274"/>
      <c r="E27" s="274"/>
      <c r="F27" s="274"/>
      <c r="G27" s="261" t="str">
        <f>IF(入力!G27="","",入力!G27)</f>
        <v>6年</v>
      </c>
      <c r="H27" s="261" t="str">
        <f>IF(入力!H27="","",入力!H27)</f>
        <v/>
      </c>
      <c r="I27" s="261" t="str">
        <f>IF(入力!I27="","",入力!I27)</f>
        <v>八街市立実住小学校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514448416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吉田　結葵</v>
      </c>
      <c r="D29" s="274"/>
      <c r="E29" s="274"/>
      <c r="F29" s="274"/>
      <c r="G29" s="261" t="str">
        <f>IF(入力!G29="","",入力!G29)</f>
        <v>6年</v>
      </c>
      <c r="H29" s="261" t="str">
        <f>IF(入力!H29="","",入力!H29)</f>
        <v/>
      </c>
      <c r="I29" s="261" t="str">
        <f>IF(入力!I29="","",入力!I29)</f>
        <v>山武市立南郷小学校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513363325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赤瀬　煌命</v>
      </c>
      <c r="D31" s="274"/>
      <c r="E31" s="274"/>
      <c r="F31" s="274"/>
      <c r="G31" s="261" t="str">
        <f>IF(入力!G31="","",入力!G31)</f>
        <v>6年</v>
      </c>
      <c r="H31" s="261" t="str">
        <f>IF(入力!H31="","",入力!H31)</f>
        <v/>
      </c>
      <c r="I31" s="261" t="str">
        <f>IF(入力!I31="","",入力!I31)</f>
        <v>八街市立実住小学校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515785857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坂本　優輝</v>
      </c>
      <c r="D33" s="274"/>
      <c r="E33" s="274"/>
      <c r="F33" s="274"/>
      <c r="G33" s="261" t="str">
        <f>IF(入力!G33="","",入力!G33)</f>
        <v>5年</v>
      </c>
      <c r="H33" s="261" t="str">
        <f>IF(入力!H33="","",入力!H33)</f>
        <v/>
      </c>
      <c r="I33" s="261" t="str">
        <f>IF(入力!I33="","",入力!I33)</f>
        <v>八街市立八街東小学校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512120044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児玉　凌雅</v>
      </c>
      <c r="D35" s="274"/>
      <c r="E35" s="274"/>
      <c r="F35" s="274"/>
      <c r="G35" s="261" t="str">
        <f>IF(入力!G35="","",入力!G35)</f>
        <v>5年</v>
      </c>
      <c r="H35" s="261" t="str">
        <f>IF(入力!H35="","",入力!H35)</f>
        <v/>
      </c>
      <c r="I35" s="261" t="str">
        <f>IF(入力!I35="","",入力!I35)</f>
        <v>八街市立八街東小学校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515083862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高地　悠輔</v>
      </c>
      <c r="D37" s="274"/>
      <c r="E37" s="274"/>
      <c r="F37" s="274"/>
      <c r="G37" s="261" t="str">
        <f>IF(入力!G37="","",入力!G37)</f>
        <v>5年</v>
      </c>
      <c r="H37" s="261" t="str">
        <f>IF(入力!H37="","",入力!H37)</f>
        <v/>
      </c>
      <c r="I37" s="261" t="str">
        <f>IF(入力!I37="","",入力!I37)</f>
        <v>八街市立交進小学校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515337840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森澄　遼成</v>
      </c>
      <c r="D39" s="274"/>
      <c r="E39" s="274"/>
      <c r="F39" s="274"/>
      <c r="G39" s="261" t="str">
        <f>IF(入力!G39="","",入力!G39)</f>
        <v>5年</v>
      </c>
      <c r="H39" s="261" t="str">
        <f>IF(入力!H39="","",入力!H39)</f>
        <v/>
      </c>
      <c r="I39" s="261" t="str">
        <f>IF(入力!I39="","",入力!I39)</f>
        <v>八街市立八街東小学校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515788851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久保田　大翔</v>
      </c>
      <c r="D41" s="274"/>
      <c r="E41" s="274"/>
      <c r="F41" s="274"/>
      <c r="G41" s="261" t="str">
        <f>IF(入力!G41="","",入力!G41)</f>
        <v>4年</v>
      </c>
      <c r="H41" s="261" t="str">
        <f>IF(入力!H41="","",入力!H41)</f>
        <v/>
      </c>
      <c r="I41" s="261" t="str">
        <f>IF(入力!I41="","",入力!I41)</f>
        <v>八街市立実住小学校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514448433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岩佐　春輝</v>
      </c>
      <c r="D43" s="274"/>
      <c r="E43" s="274"/>
      <c r="F43" s="274"/>
      <c r="G43" s="261" t="str">
        <f>IF(入力!G43="","",入力!G43)</f>
        <v>4年</v>
      </c>
      <c r="H43" s="261" t="str">
        <f>IF(入力!H43="","",入力!H43)</f>
        <v/>
      </c>
      <c r="I43" s="261" t="str">
        <f>IF(入力!I43="","",入力!I43)</f>
        <v>八街市立実住小学校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514456846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藤村　勇輝</v>
      </c>
      <c r="D45" s="274"/>
      <c r="E45" s="274"/>
      <c r="F45" s="274"/>
      <c r="G45" s="261" t="str">
        <f>IF(入力!G45="","",入力!G45)</f>
        <v>3年</v>
      </c>
      <c r="H45" s="261" t="str">
        <f>IF(入力!H45="","",入力!H45)</f>
        <v/>
      </c>
      <c r="I45" s="261" t="str">
        <f>IF(入力!I45="","",入力!I45)</f>
        <v>八街市立実住小学校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515794956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児玉　祥吾</v>
      </c>
      <c r="D47" s="274"/>
      <c r="E47" s="274"/>
      <c r="F47" s="274"/>
      <c r="G47" s="261" t="str">
        <f>IF(入力!G47="","",入力!G47)</f>
        <v>2年</v>
      </c>
      <c r="H47" s="261" t="str">
        <f>IF(入力!H47="","",入力!H47)</f>
        <v/>
      </c>
      <c r="I47" s="261" t="str">
        <f>IF(入力!I47="","",入力!I47)</f>
        <v>八街市立八街東小学校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515083876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NRホッパーズ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430225198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小林　友香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500536198</v>
      </c>
      <c r="H7" s="263"/>
      <c r="I7" s="263"/>
      <c r="J7" s="263">
        <f>IF(入力!J7="","",入力!J7)</f>
        <v>15960</v>
      </c>
      <c r="K7" s="263"/>
      <c r="L7" s="263"/>
      <c r="M7" s="263">
        <f>IF(入力!M7="","",入力!M7)</f>
        <v>183773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布施　慎平</v>
      </c>
      <c r="D9" s="274"/>
      <c r="E9" s="274"/>
      <c r="F9" s="274"/>
      <c r="G9" s="263">
        <f>IF(入力!G9="","",入力!G9)</f>
        <v>500539514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吉田　正浩</v>
      </c>
      <c r="D11" s="274"/>
      <c r="E11" s="274"/>
      <c r="F11" s="274"/>
      <c r="G11" s="263">
        <f>IF(入力!G11="","",入力!G11)</f>
        <v>516013376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小林　友香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小林　友香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佐倉市栄町10-12伊能ビル1F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043-481-0711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90－8013－227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尾形　華</v>
      </c>
      <c r="D25" s="274"/>
      <c r="E25" s="274"/>
      <c r="F25" s="274"/>
      <c r="G25" s="261" t="str">
        <f>IF(入力!G25="","",入力!G25)</f>
        <v>6年</v>
      </c>
      <c r="H25" s="261" t="str">
        <f>IF(入力!H25="","",入力!H25)</f>
        <v/>
      </c>
      <c r="I25" s="261" t="str">
        <f>IF(入力!I25="","",入力!I25)</f>
        <v>八街市立実住小学校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514281561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久保田　太陽</v>
      </c>
      <c r="D27" s="274"/>
      <c r="E27" s="274"/>
      <c r="F27" s="274"/>
      <c r="G27" s="261" t="str">
        <f>IF(入力!G27="","",入力!G27)</f>
        <v>6年</v>
      </c>
      <c r="H27" s="261" t="str">
        <f>IF(入力!H27="","",入力!H27)</f>
        <v/>
      </c>
      <c r="I27" s="261" t="str">
        <f>IF(入力!I27="","",入力!I27)</f>
        <v>八街市立実住小学校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514448416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吉田　結葵</v>
      </c>
      <c r="D29" s="274"/>
      <c r="E29" s="274"/>
      <c r="F29" s="274"/>
      <c r="G29" s="261" t="str">
        <f>IF(入力!G29="","",入力!G29)</f>
        <v>6年</v>
      </c>
      <c r="H29" s="261" t="str">
        <f>IF(入力!H29="","",入力!H29)</f>
        <v/>
      </c>
      <c r="I29" s="261" t="str">
        <f>IF(入力!I29="","",入力!I29)</f>
        <v>山武市立南郷小学校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513363325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赤瀬　煌命</v>
      </c>
      <c r="D31" s="274"/>
      <c r="E31" s="274"/>
      <c r="F31" s="274"/>
      <c r="G31" s="261" t="str">
        <f>IF(入力!G31="","",入力!G31)</f>
        <v>6年</v>
      </c>
      <c r="H31" s="261" t="str">
        <f>IF(入力!H31="","",入力!H31)</f>
        <v/>
      </c>
      <c r="I31" s="261" t="str">
        <f>IF(入力!I31="","",入力!I31)</f>
        <v>八街市立実住小学校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515785857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坂本　優輝</v>
      </c>
      <c r="D33" s="274"/>
      <c r="E33" s="274"/>
      <c r="F33" s="274"/>
      <c r="G33" s="261" t="str">
        <f>IF(入力!G33="","",入力!G33)</f>
        <v>5年</v>
      </c>
      <c r="H33" s="261" t="str">
        <f>IF(入力!H33="","",入力!H33)</f>
        <v/>
      </c>
      <c r="I33" s="261" t="str">
        <f>IF(入力!I33="","",入力!I33)</f>
        <v>八街市立八街東小学校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512120044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児玉　凌雅</v>
      </c>
      <c r="D35" s="274"/>
      <c r="E35" s="274"/>
      <c r="F35" s="274"/>
      <c r="G35" s="261" t="str">
        <f>IF(入力!G35="","",入力!G35)</f>
        <v>5年</v>
      </c>
      <c r="H35" s="261" t="str">
        <f>IF(入力!H35="","",入力!H35)</f>
        <v/>
      </c>
      <c r="I35" s="261" t="str">
        <f>IF(入力!I35="","",入力!I35)</f>
        <v>八街市立八街東小学校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515083862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高地　悠輔</v>
      </c>
      <c r="D37" s="274"/>
      <c r="E37" s="274"/>
      <c r="F37" s="274"/>
      <c r="G37" s="261" t="str">
        <f>IF(入力!G37="","",入力!G37)</f>
        <v>5年</v>
      </c>
      <c r="H37" s="261" t="str">
        <f>IF(入力!H37="","",入力!H37)</f>
        <v/>
      </c>
      <c r="I37" s="261" t="str">
        <f>IF(入力!I37="","",入力!I37)</f>
        <v>八街市立交進小学校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515337840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森澄　遼成</v>
      </c>
      <c r="D39" s="274"/>
      <c r="E39" s="274"/>
      <c r="F39" s="274"/>
      <c r="G39" s="261" t="str">
        <f>IF(入力!G39="","",入力!G39)</f>
        <v>5年</v>
      </c>
      <c r="H39" s="261" t="str">
        <f>IF(入力!H39="","",入力!H39)</f>
        <v/>
      </c>
      <c r="I39" s="261" t="str">
        <f>IF(入力!I39="","",入力!I39)</f>
        <v>八街市立八街東小学校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515788851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久保田　大翔</v>
      </c>
      <c r="D41" s="274"/>
      <c r="E41" s="274"/>
      <c r="F41" s="274"/>
      <c r="G41" s="261" t="str">
        <f>IF(入力!G41="","",入力!G41)</f>
        <v>4年</v>
      </c>
      <c r="H41" s="261" t="str">
        <f>IF(入力!H41="","",入力!H41)</f>
        <v/>
      </c>
      <c r="I41" s="261" t="str">
        <f>IF(入力!I41="","",入力!I41)</f>
        <v>八街市立実住小学校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514448433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岩佐　春輝</v>
      </c>
      <c r="D43" s="274"/>
      <c r="E43" s="274"/>
      <c r="F43" s="274"/>
      <c r="G43" s="261" t="str">
        <f>IF(入力!G43="","",入力!G43)</f>
        <v>4年</v>
      </c>
      <c r="H43" s="261" t="str">
        <f>IF(入力!H43="","",入力!H43)</f>
        <v/>
      </c>
      <c r="I43" s="261" t="str">
        <f>IF(入力!I43="","",入力!I43)</f>
        <v>八街市立実住小学校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514456846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藤村　勇輝</v>
      </c>
      <c r="D45" s="274"/>
      <c r="E45" s="274"/>
      <c r="F45" s="274"/>
      <c r="G45" s="261" t="str">
        <f>IF(入力!G45="","",入力!G45)</f>
        <v>3年</v>
      </c>
      <c r="H45" s="261" t="str">
        <f>IF(入力!H45="","",入力!H45)</f>
        <v/>
      </c>
      <c r="I45" s="261" t="str">
        <f>IF(入力!I45="","",入力!I45)</f>
        <v>八街市立実住小学校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515794956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児玉　祥吾</v>
      </c>
      <c r="D47" s="274"/>
      <c r="E47" s="274"/>
      <c r="F47" s="274"/>
      <c r="G47" s="261" t="str">
        <f>IF(入力!G47="","",入力!G47)</f>
        <v>2年</v>
      </c>
      <c r="H47" s="261" t="str">
        <f>IF(入力!H47="","",入力!H47)</f>
        <v/>
      </c>
      <c r="I47" s="261" t="str">
        <f>IF(入力!I47="","",入力!I47)</f>
        <v>八街市立八街東小学校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515083876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10</v>
      </c>
      <c r="J5" s="442" t="str">
        <f>IF(入力!A55="","",入力!A55)</f>
        <v>一生懸命だけが取り柄です！真剣に自分と仲間とバレーと向合います！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14001</v>
      </c>
      <c r="B7" s="33" t="str">
        <f>IF(入力!C3="","",入力!C3)</f>
        <v>NRホッパーズ</v>
      </c>
      <c r="C7" s="33" t="str">
        <f>IF(入力!C2="","",入力!C2)</f>
        <v>ｴﾇｱｰﾙ　ﾎｯﾊﾟｰｽﾞ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小林</v>
      </c>
      <c r="D16" s="33" t="str">
        <f>IF(入力!E8="","",入力!E8)</f>
        <v>友香</v>
      </c>
      <c r="E16" s="33" t="str">
        <f>IF(入力!C7="","",入力!C7)</f>
        <v>ｺﾊﾞﾔｼ</v>
      </c>
      <c r="F16" s="33" t="str">
        <f>IF(入力!E7="","",入力!E7)</f>
        <v>ﾕｶ</v>
      </c>
      <c r="G16" s="33">
        <f>IF(入力!G7="","",入力!G7)</f>
        <v>500536198</v>
      </c>
      <c r="H16" s="33">
        <f>IF(入力!J7="","",入力!J7)</f>
        <v>15960</v>
      </c>
      <c r="I16" s="33">
        <f>IF(入力!M7="","",入力!M7)</f>
        <v>183773</v>
      </c>
      <c r="J16" s="33"/>
      <c r="K16" s="33"/>
      <c r="L16" s="33">
        <f>IF(入力!AT7="","",入力!AT7)</f>
        <v>35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布施</v>
      </c>
      <c r="D17" s="33" t="str">
        <f>IF(入力!E10="","",入力!E10)</f>
        <v>慎平</v>
      </c>
      <c r="E17" s="33" t="str">
        <f>IF(入力!C9="","",入力!C9)</f>
        <v>ﾌｾ</v>
      </c>
      <c r="F17" s="33" t="str">
        <f>IF(入力!E9="","",入力!E9)</f>
        <v>ｼﾝﾍﾟｲ</v>
      </c>
      <c r="G17" s="33">
        <f>IF(入力!G9="","",入力!G9)</f>
        <v>500539514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>０４３</v>
      </c>
      <c r="V17" s="33" t="str">
        <f>IF(入力!AK10="","",入力!AK10)</f>
        <v>４８１</v>
      </c>
      <c r="W17" s="33" t="str">
        <f>IF(入力!AP10="","",入力!AP10)</f>
        <v>０７１１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正浩</v>
      </c>
      <c r="E20" s="33" t="str">
        <f>IF(入力!C11="","",入力!C11)</f>
        <v>ﾖｼﾀﾞ</v>
      </c>
      <c r="F20" s="33" t="str">
        <f>IF(入力!E11="","",入力!E11)</f>
        <v>ﾏｻﾋﾛ</v>
      </c>
      <c r="G20" s="33">
        <f>IF(入力!G11="","",入力!G11)</f>
        <v>516013376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２８５</v>
      </c>
      <c r="S20" s="33" t="str">
        <f>IF(入力!W11="","",入力!W11)</f>
        <v>0014</v>
      </c>
      <c r="T20" s="33" t="str">
        <f>IF(入力!P12="","",入力!P12)</f>
        <v>佐倉市栄町10-12伊能ビル1F</v>
      </c>
      <c r="U20" s="33" t="str">
        <f>IF(入力!AL11="","",入力!AL11)</f>
        <v>０４３</v>
      </c>
      <c r="V20" s="33" t="str">
        <f>IF(入力!AK12="","",入力!AK12)</f>
        <v>４８１</v>
      </c>
      <c r="W20" s="33" t="str">
        <f>IF(入力!AP12="","",入力!AP12)</f>
        <v>０７１１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>
        <f>IF(入力!AT15="","",入力!AT15)</f>
        <v>35</v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285</v>
      </c>
      <c r="S22" s="33" t="str">
        <f>IF(入力!W15="","",入力!W15)</f>
        <v>0014</v>
      </c>
      <c r="T22" s="33" t="str">
        <f>IF(入力!P16="","",入力!P16)</f>
        <v>佐倉市栄町10-12伊能ビル1F</v>
      </c>
      <c r="U22" s="33" t="str">
        <f>IF(入力!AL15="","",入力!AL15)</f>
        <v>043</v>
      </c>
      <c r="V22" s="33" t="str">
        <f>IF(入力!AK16="","",入力!AK16)</f>
        <v>481</v>
      </c>
      <c r="W22" s="33" t="str">
        <f>IF(入力!AP16="","",入力!AP16)</f>
        <v>0711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小林</v>
      </c>
      <c r="D23" s="33" t="str">
        <f>IF(入力!$E$14="","",入力!$E$14)</f>
        <v>友香</v>
      </c>
      <c r="E23" s="33" t="str">
        <f>IF(入力!$C$13="","",入力!$C$13)</f>
        <v>ｺﾊﾞﾔｼ</v>
      </c>
      <c r="F23" s="33" t="str">
        <f>IF(入力!$E$13="","",入力!$E$13)</f>
        <v>ﾕｶ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尾形</v>
      </c>
      <c r="D24" s="75" t="str">
        <f>VLOOKUP($B$51,$A$53:$F$352,4)</f>
        <v>華</v>
      </c>
      <c r="E24" s="75" t="str">
        <f>VLOOKUP($B$51,$A$53:$F$352,5)</f>
        <v>ｵｶﾞﾀ</v>
      </c>
      <c r="F24" s="75" t="str">
        <f>VLOOKUP($B$51,$A$53:$F$352,6)</f>
        <v>ｶｲ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尾形</v>
      </c>
      <c r="D53" s="33" t="str">
        <f>IF(入力!E26="","",入力!E26)</f>
        <v>華</v>
      </c>
      <c r="E53" s="33" t="str">
        <f>IF(入力!C25="","",入力!C25)</f>
        <v>ｵｶﾞﾀ</v>
      </c>
      <c r="F53" s="33" t="str">
        <f>IF(入力!E25="","",入力!E25)</f>
        <v>ｶｲ</v>
      </c>
      <c r="G53" s="33">
        <f>IF(入力!M25="","",入力!M25)</f>
        <v>514281561</v>
      </c>
      <c r="H53" s="33" t="str">
        <f>IF(入力!I25="","",入力!I25)</f>
        <v>八街市立実住小学校</v>
      </c>
      <c r="I53" s="33" t="str">
        <f>IF(入力!G25="","",入力!G25)</f>
        <v>6年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久保田</v>
      </c>
      <c r="D54" s="33" t="str">
        <f>IF(入力!E28="","",入力!E28)</f>
        <v>太陽</v>
      </c>
      <c r="E54" s="33" t="str">
        <f>IF(入力!C27="","",入力!C27)</f>
        <v>ｸﾎﾞﾀ</v>
      </c>
      <c r="F54" s="33" t="str">
        <f>IF(入力!E27="","",入力!E27)</f>
        <v>ﾀｲﾖｳ</v>
      </c>
      <c r="G54" s="33">
        <f>IF(入力!M27="","",入力!M27)</f>
        <v>514448416</v>
      </c>
      <c r="H54" s="33" t="str">
        <f>IF(入力!I27="","",入力!I27)</f>
        <v>八街市立実住小学校</v>
      </c>
      <c r="I54" s="33" t="str">
        <f>IF(入力!G27="","",入力!G27)</f>
        <v>6年</v>
      </c>
      <c r="J54" s="33">
        <f>IF(入力!P27="","",入力!P27)</f>
        <v>136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吉田</v>
      </c>
      <c r="D55" s="33" t="str">
        <f>IF(入力!E30="","",入力!E30)</f>
        <v>結葵</v>
      </c>
      <c r="E55" s="33" t="str">
        <f>IF(入力!C29="","",入力!C29)</f>
        <v>ﾖｼﾀﾞ</v>
      </c>
      <c r="F55" s="33" t="str">
        <f>IF(入力!E29="","",入力!E29)</f>
        <v>ﾕｳｷ</v>
      </c>
      <c r="G55" s="33">
        <f>IF(入力!M29="","",入力!M29)</f>
        <v>513363325</v>
      </c>
      <c r="H55" s="33" t="str">
        <f>IF(入力!I29="","",入力!I29)</f>
        <v>山武市立南郷小学校</v>
      </c>
      <c r="I55" s="33" t="str">
        <f>IF(入力!G29="","",入力!G29)</f>
        <v>6年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赤瀬</v>
      </c>
      <c r="D56" s="33" t="str">
        <f>IF(入力!E32="","",入力!E32)</f>
        <v>煌命</v>
      </c>
      <c r="E56" s="33" t="str">
        <f>IF(入力!C31="","",入力!C31)</f>
        <v>ｱｶｾ</v>
      </c>
      <c r="F56" s="33" t="str">
        <f>IF(入力!E31="","",入力!E31)</f>
        <v>ｺｳﾒｲ</v>
      </c>
      <c r="G56" s="33">
        <f>IF(入力!M31="","",入力!M31)</f>
        <v>515785857</v>
      </c>
      <c r="H56" s="33" t="str">
        <f>IF(入力!I31="","",入力!I31)</f>
        <v>八街市立実住小学校</v>
      </c>
      <c r="I56" s="33" t="str">
        <f>IF(入力!G31="","",入力!G31)</f>
        <v>6年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坂本</v>
      </c>
      <c r="D57" s="33" t="str">
        <f>IF(入力!E34="","",入力!E34)</f>
        <v>優輝</v>
      </c>
      <c r="E57" s="33" t="str">
        <f>IF(入力!C33="","",入力!C33)</f>
        <v>ｻｶﾓﾄ</v>
      </c>
      <c r="F57" s="33" t="str">
        <f>IF(入力!E33="","",入力!E33)</f>
        <v>ﾕｳｷ</v>
      </c>
      <c r="G57" s="33">
        <f>IF(入力!M33="","",入力!M33)</f>
        <v>512120044</v>
      </c>
      <c r="H57" s="33" t="str">
        <f>IF(入力!I33="","",入力!I33)</f>
        <v>八街市立八街東小学校</v>
      </c>
      <c r="I57" s="33" t="str">
        <f>IF(入力!G33="","",入力!G33)</f>
        <v>5年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児玉</v>
      </c>
      <c r="D58" s="33" t="str">
        <f>IF(入力!E36="","",入力!E36)</f>
        <v>凌雅</v>
      </c>
      <c r="E58" s="33" t="str">
        <f>IF(入力!C35="","",入力!C35)</f>
        <v>ｺﾀﾞﾏ</v>
      </c>
      <c r="F58" s="33" t="str">
        <f>IF(入力!E35="","",入力!E35)</f>
        <v>ﾘｮｳｶﾞ</v>
      </c>
      <c r="G58" s="33">
        <f>IF(入力!M35="","",入力!M35)</f>
        <v>515083862</v>
      </c>
      <c r="H58" s="33" t="str">
        <f>IF(入力!I35="","",入力!I35)</f>
        <v>八街市立八街東小学校</v>
      </c>
      <c r="I58" s="33" t="str">
        <f>IF(入力!G35="","",入力!G35)</f>
        <v>5年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高地</v>
      </c>
      <c r="D59" s="33" t="str">
        <f>IF(入力!E38="","",入力!E38)</f>
        <v>悠輔</v>
      </c>
      <c r="E59" s="33" t="str">
        <f>IF(入力!C37="","",入力!C37)</f>
        <v>ｺｳﾁ</v>
      </c>
      <c r="F59" s="33" t="str">
        <f>IF(入力!E37="","",入力!E37)</f>
        <v>ﾕｳｽｹ</v>
      </c>
      <c r="G59" s="33">
        <f>IF(入力!M37="","",入力!M37)</f>
        <v>515337840</v>
      </c>
      <c r="H59" s="33" t="str">
        <f>IF(入力!I37="","",入力!I37)</f>
        <v>八街市立交進小学校</v>
      </c>
      <c r="I59" s="33" t="str">
        <f>IF(入力!G37="","",入力!G37)</f>
        <v>5年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森澄</v>
      </c>
      <c r="D60" s="33" t="str">
        <f>IF(入力!E40="","",入力!E40)</f>
        <v>遼成</v>
      </c>
      <c r="E60" s="33" t="str">
        <f>IF(入力!C39="","",入力!C39)</f>
        <v>ﾓﾘｽﾞﾐ</v>
      </c>
      <c r="F60" s="33" t="str">
        <f>IF(入力!E39="","",入力!E39)</f>
        <v>ﾘｮｳｾｲ</v>
      </c>
      <c r="G60" s="33">
        <f>IF(入力!M39="","",入力!M39)</f>
        <v>515788851</v>
      </c>
      <c r="H60" s="33" t="str">
        <f>IF(入力!I39="","",入力!I39)</f>
        <v>八街市立八街東小学校</v>
      </c>
      <c r="I60" s="33" t="str">
        <f>IF(入力!G39="","",入力!G39)</f>
        <v>5年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久保田</v>
      </c>
      <c r="D61" s="33" t="str">
        <f>IF(入力!E42="","",入力!E42)</f>
        <v>大翔</v>
      </c>
      <c r="E61" s="33" t="str">
        <f>IF(入力!C41="","",入力!C41)</f>
        <v>ｸﾎﾞﾀ</v>
      </c>
      <c r="F61" s="33" t="str">
        <f>IF(入力!E41="","",入力!E41)</f>
        <v>ﾔﾏﾄ</v>
      </c>
      <c r="G61" s="33">
        <f>IF(入力!M41="","",入力!M41)</f>
        <v>514448433</v>
      </c>
      <c r="H61" s="33" t="str">
        <f>IF(入力!I41="","",入力!I41)</f>
        <v>八街市立実住小学校</v>
      </c>
      <c r="I61" s="33" t="str">
        <f>IF(入力!G41="","",入力!G41)</f>
        <v>4年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岩佐</v>
      </c>
      <c r="D62" s="33" t="str">
        <f>IF(入力!E44="","",入力!E44)</f>
        <v>春輝</v>
      </c>
      <c r="E62" s="33" t="str">
        <f>IF(入力!C43="","",入力!C43)</f>
        <v>ｲﾜｻ</v>
      </c>
      <c r="F62" s="33" t="str">
        <f>IF(入力!E43="","",入力!E43)</f>
        <v>ﾊﾙｷ</v>
      </c>
      <c r="G62" s="33">
        <f>IF(入力!M43="","",入力!M43)</f>
        <v>514456846</v>
      </c>
      <c r="H62" s="33" t="str">
        <f>IF(入力!I43="","",入力!I43)</f>
        <v>八街市立実住小学校</v>
      </c>
      <c r="I62" s="33" t="str">
        <f>IF(入力!G43="","",入力!G43)</f>
        <v>4年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藤村</v>
      </c>
      <c r="D63" s="33" t="str">
        <f>IF(入力!E46="","",入力!E46)</f>
        <v>勇輝</v>
      </c>
      <c r="E63" s="33" t="str">
        <f>IF(入力!C45="","",入力!C45)</f>
        <v>ﾌｼﾞﾑﾗ</v>
      </c>
      <c r="F63" s="33" t="str">
        <f>IF(入力!E45="","",入力!E45)</f>
        <v>ﾕｳｷ</v>
      </c>
      <c r="G63" s="33">
        <f>IF(入力!M45="","",入力!M45)</f>
        <v>515794956</v>
      </c>
      <c r="H63" s="33" t="str">
        <f>IF(入力!I45="","",入力!I45)</f>
        <v>八街市立実住小学校</v>
      </c>
      <c r="I63" s="33" t="str">
        <f>IF(入力!G45="","",入力!G45)</f>
        <v>3年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児玉</v>
      </c>
      <c r="D64" s="33" t="str">
        <f>IF(入力!E48="","",入力!E48)</f>
        <v>祥吾</v>
      </c>
      <c r="E64" s="33" t="str">
        <f>IF(入力!C47="","",入力!C47)</f>
        <v>ｺﾀﾞﾏ</v>
      </c>
      <c r="F64" s="33" t="str">
        <f>IF(入力!E47="","",入力!E47)</f>
        <v>ｼｮｳｺﾞ</v>
      </c>
      <c r="G64" s="33">
        <f>IF(入力!M47="","",入力!M47)</f>
        <v>515083876</v>
      </c>
      <c r="H64" s="33" t="str">
        <f>IF(入力!I47="","",入力!I47)</f>
        <v>八街市立八街東小学校</v>
      </c>
      <c r="I64" s="33" t="str">
        <f>IF(入力!G47="","",入力!G47)</f>
        <v>2年</v>
      </c>
      <c r="J64" s="33">
        <f>IF(入力!P47="","",入力!P47)</f>
        <v>126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2017-05-21T03:02:32Z</cp:lastPrinted>
  <dcterms:created xsi:type="dcterms:W3CDTF">2014-04-05T09:56:00Z</dcterms:created>
  <dcterms:modified xsi:type="dcterms:W3CDTF">2017-05-21T03:05:39Z</dcterms:modified>
</cp:coreProperties>
</file>