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8\大会参加申込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<sst xmlns="http://schemas.openxmlformats.org/spreadsheetml/2006/main" count="444" uniqueCount="292">
  <si>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</si>
  <si>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</si>
  <si>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</si>
  <si>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</si>
  <si>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</si>
  <si>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</si>
  <si>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</si>
  <si>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</si>
  <si>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</si>
  <si>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</si>
  <si>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</si>
  <si>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</si>
  <si>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</si>
  <si>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</si>
  <si>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</si>
  <si>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</si>
  <si>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</si>
  <si>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</si>
  <si>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</si>
  <si>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</si>
  <si>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</si>
  <si>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</si>
  <si>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</si>
  <si>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</si>
  <si>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</si>
  <si>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</si>
  <si>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</si>
  <si>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</si>
  <si>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</si>
  <si>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</si>
  <si>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</si>
  <si>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</si>
  <si>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</si>
  <si>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</si>
  <si>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</si>
  <si>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</si>
  <si>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</si>
  <si>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</si>
  <si>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</si>
  <si>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</si>
  <si>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</si>
  <si>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</si>
  <si>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</si>
  <si>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</si>
  <si>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</si>
  <si>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</si>
  <si>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</si>
  <si>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</si>
  <si>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</si>
  <si>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</si>
  <si>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</si>
  <si>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</si>
  <si>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</si>
  <si>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</si>
  <si>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</si>
  <si>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</si>
  <si>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</si>
  <si>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</si>
  <si>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</si>
  <si>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</si>
  <si>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</si>
  <si>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</si>
  <si>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</si>
  <si>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</si>
  <si>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</si>
  <si>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</si>
  <si>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</si>
  <si>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</si>
  <si>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</si>
  <si>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</si>
  <si>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</si>
  <si>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</si>
  <si>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</si>
  <si>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</si>
  <si>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</si>
  <si>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</si>
  <si>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</si>
  <si>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</si>
  <si>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</si>
  <si>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</si>
  <si>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</si>
  <si>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</si>
  <si>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</si>
  <si>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</si>
  <si>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</si>
  <si>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</si>
  <si>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</si>
  <si>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</si>
  <si>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</si>
  <si>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</si>
  <si>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</si>
  <si>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</si>
  <si>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</si>
  <si>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</si>
  <si>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</si>
  <si>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</si>
  <si>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</si>
  <si>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</si>
  <si>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</si>
  <si>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</si>
  <si>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</si>
  <si>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</si>
  <si>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</si>
  <si>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</si>
  <si>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</si>
  <si>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</si>
  <si>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</si>
  <si>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</si>
  <si>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</si>
  <si>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</si>
  <si>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</si>
  <si>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</si>
  <si>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</si>
  <si>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</si>
  <si>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</si>
  <si>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</si>
  <si>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</si>
  <si>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</si>
  <si>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</si>
  <si>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</si>
  <si>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</si>
  <si>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</si>
  <si>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</si>
  <si>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</si>
  <si>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</si>
  <si>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</si>
  <si>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</si>
  <si>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</si>
  <si>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</si>
  <si>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</si>
  <si>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</si>
  <si>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</si>
  <si>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</si>
  <si>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</si>
  <si>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</si>
  <si>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</si>
  <si>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</si>
  <si>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</si>
  <si>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</si>
  <si>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</si>
  <si>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</si>
  <si>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</si>
  <si>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</si>
  <si>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</si>
  <si>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</si>
  <si>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</si>
  <si>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</si>
  <si>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</si>
  <si>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</si>
  <si>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</si>
  <si>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</si>
  <si>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</si>
  <si>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</si>
  <si>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</si>
  <si>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</si>
  <si>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</si>
  <si>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</si>
  <si>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</si>
  <si>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</si>
  <si>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</si>
  <si>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</si>
  <si>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</si>
  <si>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</si>
  <si>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</si>
  <si>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</si>
  <si>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</si>
  <si>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</si>
  <si>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</si>
  <si>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</si>
  <si>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</si>
  <si>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</si>
  <si>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</si>
  <si>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</si>
  <si>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</si>
  <si>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</si>
  <si>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</si>
  <si>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</si>
  <si>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</si>
  <si>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</si>
  <si>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</si>
  <si>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</si>
  <si>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</si>
  <si>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</si>
  <si>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</si>
  <si>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</si>
  <si>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</si>
  <si>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</si>
  <si>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</si>
  <si>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</si>
  <si>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</si>
  <si>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</si>
  <si>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</si>
  <si>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</si>
  <si>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</si>
  <si>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</si>
  <si>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</si>
  <si>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</si>
  <si>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</si>
  <si>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</si>
  <si>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</si>
  <si>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SPORTS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ACADEMY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 xml:space="preserve">RAD </t>
    </r>
    <phoneticPr fontId="2"/>
  </si>
  <si>
    <t>スポーツ　アカデミー　ラット</t>
    <phoneticPr fontId="2"/>
  </si>
  <si>
    <t>旭</t>
    <rPh sb="0" eb="1">
      <t>アサヒ</t>
    </rPh>
    <phoneticPr fontId="2"/>
  </si>
  <si>
    <t>総武本</t>
    <phoneticPr fontId="2"/>
  </si>
  <si>
    <t>旭</t>
    <rPh sb="0" eb="1">
      <t>アサヒ</t>
    </rPh>
    <phoneticPr fontId="2"/>
  </si>
  <si>
    <t>加瀬</t>
    <rPh sb="0" eb="2">
      <t>カセ</t>
    </rPh>
    <phoneticPr fontId="2"/>
  </si>
  <si>
    <t>聖武</t>
    <rPh sb="0" eb="1">
      <t>セイ</t>
    </rPh>
    <phoneticPr fontId="2"/>
  </si>
  <si>
    <t>カセ</t>
    <phoneticPr fontId="2"/>
  </si>
  <si>
    <t>ヒロム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</si>
  <si>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</si>
  <si>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</si>
  <si>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サクマ</t>
    <phoneticPr fontId="2"/>
  </si>
  <si>
    <t>香織</t>
    <rPh sb="0" eb="2">
      <t>カオリ</t>
    </rPh>
    <phoneticPr fontId="2"/>
  </si>
  <si>
    <t>カオリ</t>
    <phoneticPr fontId="2"/>
  </si>
  <si>
    <r>
      <t>29</t>
    </r>
    <r>
      <rPr>
        <sz val="12"/>
        <color indexed="8"/>
        <rFont val="ＭＳ Ｐゴシック"/>
        <family val="3"/>
        <charset val="128"/>
      </rPr>
      <t>年度受講済</t>
    </r>
    <rPh sb="2" eb="4">
      <t>ネンド</t>
    </rPh>
    <rPh sb="4" eb="7">
      <t>ジュコウスミ</t>
    </rPh>
    <phoneticPr fontId="2"/>
  </si>
  <si>
    <t>ケイコ</t>
    <phoneticPr fontId="2"/>
  </si>
  <si>
    <t>289</t>
    <phoneticPr fontId="2"/>
  </si>
  <si>
    <t>2141</t>
    <phoneticPr fontId="2"/>
  </si>
  <si>
    <t>匝瑳市八日市場ハ785-2</t>
    <rPh sb="0" eb="3">
      <t>ソウサシ</t>
    </rPh>
    <rPh sb="3" eb="7">
      <t>ヨウカイチバ</t>
    </rPh>
    <phoneticPr fontId="2"/>
  </si>
  <si>
    <t>080</t>
    <phoneticPr fontId="2"/>
  </si>
  <si>
    <t>8907</t>
    <phoneticPr fontId="2"/>
  </si>
  <si>
    <t>8587</t>
    <phoneticPr fontId="2"/>
  </si>
  <si>
    <t>2714</t>
    <phoneticPr fontId="2"/>
  </si>
  <si>
    <t>旭市三川4883-6</t>
    <rPh sb="0" eb="2">
      <t>アサヒシ</t>
    </rPh>
    <rPh sb="2" eb="4">
      <t>サンカワ</t>
    </rPh>
    <phoneticPr fontId="2"/>
  </si>
  <si>
    <t>5909</t>
    <phoneticPr fontId="2"/>
  </si>
  <si>
    <t>1151</t>
    <phoneticPr fontId="2"/>
  </si>
  <si>
    <t>2613</t>
    <phoneticPr fontId="2"/>
  </si>
  <si>
    <t>旭市後草2262</t>
    <rPh sb="0" eb="2">
      <t>アサヒシ</t>
    </rPh>
    <rPh sb="2" eb="3">
      <t>ウシ</t>
    </rPh>
    <rPh sb="3" eb="4">
      <t>クサ</t>
    </rPh>
    <phoneticPr fontId="2"/>
  </si>
  <si>
    <t>070</t>
    <phoneticPr fontId="2"/>
  </si>
  <si>
    <t>2184</t>
    <phoneticPr fontId="2"/>
  </si>
  <si>
    <t>4735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</si>
  <si>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</si>
  <si>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</si>
  <si>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</si>
  <si>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</si>
  <si>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285</t>
    <phoneticPr fontId="2"/>
  </si>
  <si>
    <t>0025</t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</si>
  <si>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</si>
  <si>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/80</t>
    <phoneticPr fontId="2"/>
  </si>
  <si>
    <t>043</t>
    <phoneticPr fontId="2"/>
  </si>
  <si>
    <t>377</t>
    <phoneticPr fontId="2"/>
  </si>
  <si>
    <t>2886</t>
    <phoneticPr fontId="2"/>
  </si>
  <si>
    <t>大井川</t>
    <rPh sb="0" eb="3">
      <t>オオイガワ</t>
    </rPh>
    <phoneticPr fontId="2"/>
  </si>
  <si>
    <t>オオイカワ</t>
    <phoneticPr fontId="2"/>
  </si>
  <si>
    <t>奏来</t>
    <rPh sb="0" eb="1">
      <t>カナ</t>
    </rPh>
    <rPh sb="1" eb="2">
      <t>ク</t>
    </rPh>
    <phoneticPr fontId="2"/>
  </si>
  <si>
    <t>ソラ</t>
    <phoneticPr fontId="2"/>
  </si>
  <si>
    <t>①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</si>
  <si>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</si>
  <si>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浪川</t>
    <rPh sb="0" eb="2">
      <t>ナミカワ</t>
    </rPh>
    <phoneticPr fontId="2"/>
  </si>
  <si>
    <t>侑也</t>
    <rPh sb="0" eb="2">
      <t>ユウヤ</t>
    </rPh>
    <phoneticPr fontId="2"/>
  </si>
  <si>
    <t>ナミカワ</t>
    <phoneticPr fontId="2"/>
  </si>
  <si>
    <t>ユウヤ</t>
    <phoneticPr fontId="2"/>
  </si>
  <si>
    <t>旭市立豊畑小学校</t>
    <rPh sb="0" eb="3">
      <t>アサヒシリツ</t>
    </rPh>
    <rPh sb="3" eb="5">
      <t>トヨハタ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</si>
  <si>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</si>
  <si>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</si>
  <si>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</si>
  <si>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</si>
  <si>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</si>
  <si>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千本松</t>
    <rPh sb="0" eb="3">
      <t>センボンマツ</t>
    </rPh>
    <phoneticPr fontId="2"/>
  </si>
  <si>
    <t>侑矢</t>
    <rPh sb="0" eb="1">
      <t>ススム</t>
    </rPh>
    <rPh sb="1" eb="2">
      <t>ヤ</t>
    </rPh>
    <phoneticPr fontId="2"/>
  </si>
  <si>
    <t>センボンマツ</t>
    <phoneticPr fontId="2"/>
  </si>
  <si>
    <t>飯島</t>
    <rPh sb="0" eb="2">
      <t>イイジマ</t>
    </rPh>
    <phoneticPr fontId="2"/>
  </si>
  <si>
    <t>作弥</t>
    <rPh sb="0" eb="1">
      <t>サク</t>
    </rPh>
    <rPh sb="1" eb="2">
      <t>ヤ</t>
    </rPh>
    <phoneticPr fontId="2"/>
  </si>
  <si>
    <t>イイジマ</t>
    <phoneticPr fontId="2"/>
  </si>
  <si>
    <t>サクヤ</t>
    <phoneticPr fontId="2"/>
  </si>
  <si>
    <t>石橋</t>
    <rPh sb="0" eb="2">
      <t>イシバシ</t>
    </rPh>
    <phoneticPr fontId="2"/>
  </si>
  <si>
    <t>孝太</t>
    <rPh sb="0" eb="2">
      <t>コウタ</t>
    </rPh>
    <phoneticPr fontId="2"/>
  </si>
  <si>
    <t>イシバシ</t>
    <phoneticPr fontId="2"/>
  </si>
  <si>
    <t>コウタ</t>
    <phoneticPr fontId="2"/>
  </si>
  <si>
    <t>陸翔</t>
    <rPh sb="0" eb="1">
      <t>リク</t>
    </rPh>
    <rPh sb="1" eb="2">
      <t>ショウ</t>
    </rPh>
    <phoneticPr fontId="2"/>
  </si>
  <si>
    <t>リクト</t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</si>
  <si>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</si>
  <si>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</si>
  <si>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ヒラヤマ</t>
    <phoneticPr fontId="2"/>
  </si>
  <si>
    <t>遥斗</t>
    <rPh sb="0" eb="1">
      <t>ハル</t>
    </rPh>
    <rPh sb="1" eb="2">
      <t>ト</t>
    </rPh>
    <phoneticPr fontId="2"/>
  </si>
  <si>
    <t>ハルト</t>
    <phoneticPr fontId="2"/>
  </si>
  <si>
    <t>昌篤</t>
    <rPh sb="0" eb="1">
      <t>アキラ</t>
    </rPh>
    <rPh sb="1" eb="2">
      <t>アツシ</t>
    </rPh>
    <phoneticPr fontId="2"/>
  </si>
  <si>
    <t>ショウマ</t>
    <phoneticPr fontId="2"/>
  </si>
  <si>
    <t>太絆</t>
    <rPh sb="0" eb="1">
      <t>フト</t>
    </rPh>
    <rPh sb="1" eb="2">
      <t>キズナ</t>
    </rPh>
    <phoneticPr fontId="2"/>
  </si>
  <si>
    <t>タイキ</t>
    <phoneticPr fontId="2"/>
  </si>
  <si>
    <t>尋都</t>
    <rPh sb="0" eb="1">
      <t>ヒロ</t>
    </rPh>
    <rPh sb="1" eb="2">
      <t>ミヤコ</t>
    </rPh>
    <phoneticPr fontId="2"/>
  </si>
  <si>
    <t>ヒロト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</si>
  <si>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</si>
  <si>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菱木</t>
    <rPh sb="0" eb="2">
      <t>ヒシキ</t>
    </rPh>
    <phoneticPr fontId="2"/>
  </si>
  <si>
    <t>優哉</t>
    <rPh sb="0" eb="1">
      <t>ユウ</t>
    </rPh>
    <rPh sb="1" eb="2">
      <t>ヤ</t>
    </rPh>
    <phoneticPr fontId="2"/>
  </si>
  <si>
    <t>ヒシキ</t>
    <phoneticPr fontId="2"/>
  </si>
  <si>
    <t>旭市立三川小学校</t>
    <rPh sb="0" eb="3">
      <t>アサヒシリツ</t>
    </rPh>
    <rPh sb="3" eb="5">
      <t>サンカワ</t>
    </rPh>
    <rPh sb="5" eb="8">
      <t>ショウガッコウ</t>
    </rPh>
    <phoneticPr fontId="2"/>
  </si>
  <si>
    <t>大場</t>
    <rPh sb="0" eb="2">
      <t>オオバ</t>
    </rPh>
    <phoneticPr fontId="2"/>
  </si>
  <si>
    <t>光翔</t>
    <rPh sb="0" eb="1">
      <t>ヒカ</t>
    </rPh>
    <rPh sb="1" eb="2">
      <t>ショウ</t>
    </rPh>
    <phoneticPr fontId="2"/>
  </si>
  <si>
    <t>オオバ</t>
    <phoneticPr fontId="2"/>
  </si>
  <si>
    <t>ヒカル</t>
    <phoneticPr fontId="2"/>
  </si>
  <si>
    <t>県大会初出場のラットです！黒鉢巻には選手たちの特徴を四字熟語で示しました。コート上では速さを武器に"Ｐｒｉｄｅ　ｉｎ　Ｓｐｏｒｔｓ　Ａｃａｄｅｍｙ"を表現します。決勝大会へ進めるように一致団結してプレーします。ご声援をお願いします(^o^)</t>
    <rPh sb="0" eb="3">
      <t>ケンタイカイ</t>
    </rPh>
    <rPh sb="3" eb="6">
      <t>ハツシュツジョウ</t>
    </rPh>
    <rPh sb="13" eb="14">
      <t>クロ</t>
    </rPh>
    <rPh sb="14" eb="16">
      <t>ハチマキ</t>
    </rPh>
    <rPh sb="18" eb="20">
      <t>センシュ</t>
    </rPh>
    <rPh sb="23" eb="25">
      <t>トクチョウ</t>
    </rPh>
    <rPh sb="26" eb="30">
      <t>ヨジジュクゴ</t>
    </rPh>
    <rPh sb="31" eb="32">
      <t>シメ</t>
    </rPh>
    <rPh sb="40" eb="41">
      <t>ウエ</t>
    </rPh>
    <rPh sb="43" eb="44">
      <t>ハヤ</t>
    </rPh>
    <rPh sb="46" eb="48">
      <t>ブキ</t>
    </rPh>
    <rPh sb="75" eb="77">
      <t>ヒョウゲン</t>
    </rPh>
    <rPh sb="81" eb="85">
      <t>ケッショウタイカイ</t>
    </rPh>
    <rPh sb="86" eb="87">
      <t>スス</t>
    </rPh>
    <rPh sb="92" eb="96">
      <t>イッチダンケツ</t>
    </rPh>
    <rPh sb="106" eb="108">
      <t>セイエン</t>
    </rPh>
    <rPh sb="110" eb="11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</si>
</sst>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3"/>
      <c r="L2" s="253"/>
      <c r="M2" s="253"/>
      <c r="N2" s="253"/>
      <c r="O2" s="254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50" t="s">
        <v>158</v>
      </c>
      <c r="K3" s="251"/>
      <c r="L3" s="251"/>
      <c r="M3" s="251"/>
      <c r="N3" s="251"/>
      <c r="O3" s="252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180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435489500</v>
      </c>
      <c r="D4" s="256"/>
      <c r="E4" s="256"/>
      <c r="F4" s="256"/>
      <c r="G4" s="256"/>
      <c r="H4" s="256"/>
      <c r="I4" s="257"/>
      <c r="J4" s="226" t="s">
        <v>185</v>
      </c>
      <c r="K4" s="227"/>
      <c r="L4" s="227"/>
      <c r="M4" s="227"/>
      <c r="N4" s="227"/>
      <c r="O4" s="228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29">
        <v>14005</v>
      </c>
      <c r="K5" s="229"/>
      <c r="L5" s="229"/>
      <c r="M5" s="229"/>
      <c r="N5" s="229"/>
      <c r="O5" s="229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207</v>
      </c>
      <c r="D7" s="137"/>
      <c r="E7" s="138" t="s">
        <v>208</v>
      </c>
      <c r="F7" s="139"/>
      <c r="G7" s="231">
        <v>518049577</v>
      </c>
      <c r="H7" s="231"/>
      <c r="I7" s="231"/>
      <c r="J7" s="231"/>
      <c r="K7" s="231"/>
      <c r="L7" s="231"/>
      <c r="M7" s="231"/>
      <c r="N7" s="231"/>
      <c r="O7" s="231"/>
      <c r="P7" s="244" t="s">
        <v>72</v>
      </c>
      <c r="Q7" s="245"/>
      <c r="R7" s="172" t="s">
        <v>216</v>
      </c>
      <c r="S7" s="172"/>
      <c r="T7" s="172"/>
      <c r="U7" s="172"/>
      <c r="V7" s="50" t="s">
        <v>73</v>
      </c>
      <c r="W7" s="162" t="s">
        <v>217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17</v>
      </c>
    </row>
    <row r="8" spans="1:51" ht="18" customHeight="1">
      <c r="A8" s="96"/>
      <c r="B8" s="170"/>
      <c r="C8" s="140" t="s">
        <v>205</v>
      </c>
      <c r="D8" s="141"/>
      <c r="E8" s="142" t="s">
        <v>206</v>
      </c>
      <c r="F8" s="143"/>
      <c r="G8" s="231"/>
      <c r="H8" s="231"/>
      <c r="I8" s="231"/>
      <c r="J8" s="231"/>
      <c r="K8" s="231"/>
      <c r="L8" s="231"/>
      <c r="M8" s="231"/>
      <c r="N8" s="231"/>
      <c r="O8" s="231"/>
      <c r="P8" s="164" t="s">
        <v>218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211</v>
      </c>
      <c r="D9" s="137"/>
      <c r="E9" s="138" t="s">
        <v>215</v>
      </c>
      <c r="F9" s="139"/>
      <c r="G9" s="231">
        <v>518084370</v>
      </c>
      <c r="H9" s="231"/>
      <c r="I9" s="231"/>
      <c r="J9" s="231"/>
      <c r="K9" s="231"/>
      <c r="L9" s="231"/>
      <c r="M9" s="231"/>
      <c r="N9" s="231"/>
      <c r="O9" s="231"/>
      <c r="P9" s="244" t="s">
        <v>72</v>
      </c>
      <c r="Q9" s="245"/>
      <c r="R9" s="172" t="s">
        <v>216</v>
      </c>
      <c r="S9" s="172"/>
      <c r="T9" s="172"/>
      <c r="U9" s="172"/>
      <c r="V9" s="50" t="s">
        <v>73</v>
      </c>
      <c r="W9" s="162" t="s">
        <v>222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219</v>
      </c>
      <c r="AM9" s="83"/>
      <c r="AN9" s="83"/>
      <c r="AO9" s="83"/>
      <c r="AP9" s="83"/>
      <c r="AQ9" s="83"/>
      <c r="AR9" s="83"/>
      <c r="AS9" s="59" t="s">
        <v>194</v>
      </c>
      <c r="AT9" s="78">
        <v>19</v>
      </c>
    </row>
    <row r="10" spans="1:51" ht="18" customHeight="1">
      <c r="A10" s="96"/>
      <c r="B10" s="170"/>
      <c r="C10" s="140" t="s">
        <v>209</v>
      </c>
      <c r="D10" s="141"/>
      <c r="E10" s="142" t="s">
        <v>210</v>
      </c>
      <c r="F10" s="143"/>
      <c r="G10" s="231"/>
      <c r="H10" s="231"/>
      <c r="I10" s="231"/>
      <c r="J10" s="231"/>
      <c r="K10" s="231"/>
      <c r="L10" s="231"/>
      <c r="M10" s="231"/>
      <c r="N10" s="231"/>
      <c r="O10" s="231"/>
      <c r="P10" s="164" t="s">
        <v>223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207</v>
      </c>
      <c r="D11" s="137"/>
      <c r="E11" s="138" t="s">
        <v>213</v>
      </c>
      <c r="F11" s="139"/>
      <c r="G11" s="231">
        <v>509038044</v>
      </c>
      <c r="H11" s="231"/>
      <c r="I11" s="231"/>
      <c r="J11" s="231"/>
      <c r="K11" s="231"/>
      <c r="L11" s="231"/>
      <c r="M11" s="231" t="s">
        <v>214</v>
      </c>
      <c r="N11" s="231"/>
      <c r="O11" s="231"/>
      <c r="P11" s="244" t="s">
        <v>72</v>
      </c>
      <c r="Q11" s="245"/>
      <c r="R11" s="172" t="s">
        <v>216</v>
      </c>
      <c r="S11" s="172"/>
      <c r="T11" s="172"/>
      <c r="U11" s="172"/>
      <c r="V11" s="50" t="s">
        <v>73</v>
      </c>
      <c r="W11" s="162" t="s">
        <v>226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194</v>
      </c>
      <c r="AT11" s="78">
        <v>23</v>
      </c>
    </row>
    <row r="12" spans="1:51" ht="18" customHeight="1">
      <c r="A12" s="96"/>
      <c r="B12" s="170"/>
      <c r="C12" s="140" t="s">
        <v>205</v>
      </c>
      <c r="D12" s="141"/>
      <c r="E12" s="142" t="s">
        <v>212</v>
      </c>
      <c r="F12" s="143"/>
      <c r="G12" s="231"/>
      <c r="H12" s="231"/>
      <c r="I12" s="231"/>
      <c r="J12" s="231"/>
      <c r="K12" s="231"/>
      <c r="L12" s="231"/>
      <c r="M12" s="231"/>
      <c r="N12" s="231"/>
      <c r="O12" s="231"/>
      <c r="P12" s="164" t="s">
        <v>227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207</v>
      </c>
      <c r="D13" s="137"/>
      <c r="E13" s="138" t="s">
        <v>208</v>
      </c>
      <c r="F13" s="139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205</v>
      </c>
      <c r="D14" s="141"/>
      <c r="E14" s="142" t="s">
        <v>206</v>
      </c>
      <c r="F14" s="143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166</v>
      </c>
      <c r="B15" s="170"/>
      <c r="C15" s="136" t="s">
        <v>231</v>
      </c>
      <c r="D15" s="137"/>
      <c r="E15" s="138" t="s">
        <v>232</v>
      </c>
      <c r="F15" s="139"/>
      <c r="G15" s="234"/>
      <c r="H15" s="234"/>
      <c r="I15" s="234"/>
      <c r="J15" s="234"/>
      <c r="K15" s="234"/>
      <c r="L15" s="234"/>
      <c r="M15" s="234"/>
      <c r="N15" s="234"/>
      <c r="O15" s="234"/>
      <c r="P15" s="244" t="s">
        <v>72</v>
      </c>
      <c r="Q15" s="245"/>
      <c r="R15" s="172" t="s">
        <v>235</v>
      </c>
      <c r="S15" s="172"/>
      <c r="T15" s="172"/>
      <c r="U15" s="172"/>
      <c r="V15" s="49" t="s">
        <v>73</v>
      </c>
      <c r="W15" s="162" t="s">
        <v>236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239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70"/>
      <c r="C16" s="140" t="s">
        <v>233</v>
      </c>
      <c r="D16" s="141"/>
      <c r="E16" s="142" t="s">
        <v>234</v>
      </c>
      <c r="F16" s="143"/>
      <c r="G16" s="234"/>
      <c r="H16" s="234"/>
      <c r="I16" s="234"/>
      <c r="J16" s="234"/>
      <c r="K16" s="234"/>
      <c r="L16" s="234"/>
      <c r="M16" s="234"/>
      <c r="N16" s="234"/>
      <c r="O16" s="234"/>
      <c r="P16" s="164" t="s">
        <v>237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240</v>
      </c>
      <c r="AL16" s="85"/>
      <c r="AM16" s="85"/>
      <c r="AN16" s="85"/>
      <c r="AO16" s="60" t="s">
        <v>195</v>
      </c>
      <c r="AP16" s="85" t="s">
        <v>241</v>
      </c>
      <c r="AQ16" s="85"/>
      <c r="AR16" s="85"/>
      <c r="AS16" s="86"/>
      <c r="AT16" s="78"/>
    </row>
    <row r="17" spans="1:46">
      <c r="A17" s="96" t="s">
        <v>6</v>
      </c>
      <c r="B17" s="170"/>
      <c r="C17" s="220" t="str">
        <f>IF(P16="","",P16)</f>
        <v>千葉県佐倉市鏑木町1-4-14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0" t="str">
        <f>IF(AL15="","",AL15&amp;"-"&amp;AK16&amp;"-"&amp;AP16)</f>
        <v>043-377-2886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6" t="s">
        <v>238</v>
      </c>
      <c r="D21" s="236"/>
      <c r="E21" s="236">
        <v>6664</v>
      </c>
      <c r="F21" s="236"/>
      <c r="G21" s="236">
        <v>7676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1"/>
      <c r="C22" s="247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8" t="s">
        <v>154</v>
      </c>
      <c r="C23" s="221" t="s">
        <v>173</v>
      </c>
      <c r="D23" s="222"/>
      <c r="E23" s="223" t="s">
        <v>174</v>
      </c>
      <c r="F23" s="224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70"/>
      <c r="C24" s="209" t="s">
        <v>171</v>
      </c>
      <c r="D24" s="210"/>
      <c r="E24" s="211" t="s">
        <v>172</v>
      </c>
      <c r="F24" s="212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5" t="s">
        <v>246</v>
      </c>
      <c r="C25" s="136" t="s">
        <v>243</v>
      </c>
      <c r="D25" s="137"/>
      <c r="E25" s="138" t="s">
        <v>245</v>
      </c>
      <c r="F25" s="139"/>
      <c r="G25" s="123">
        <v>5</v>
      </c>
      <c r="H25" s="124"/>
      <c r="I25" s="127" t="s">
        <v>247</v>
      </c>
      <c r="J25" s="128"/>
      <c r="K25" s="128"/>
      <c r="L25" s="124"/>
      <c r="M25" s="123">
        <v>513518374</v>
      </c>
      <c r="N25" s="128"/>
      <c r="O25" s="124"/>
      <c r="P25" s="123">
        <v>157</v>
      </c>
      <c r="Q25" s="128"/>
      <c r="R25" s="128"/>
      <c r="S25" s="128"/>
      <c r="T25" s="130"/>
      <c r="U25" s="1"/>
      <c r="V25" s="1"/>
      <c r="W25" s="1"/>
      <c r="X25" s="1"/>
      <c r="Y25" s="238">
        <v>15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242</v>
      </c>
      <c r="D26" s="141"/>
      <c r="E26" s="142" t="s">
        <v>244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250</v>
      </c>
      <c r="D27" s="137"/>
      <c r="E27" s="138" t="s">
        <v>251</v>
      </c>
      <c r="F27" s="139"/>
      <c r="G27" s="123">
        <v>5</v>
      </c>
      <c r="H27" s="124"/>
      <c r="I27" s="127" t="s">
        <v>252</v>
      </c>
      <c r="J27" s="128"/>
      <c r="K27" s="128"/>
      <c r="L27" s="124"/>
      <c r="M27" s="123">
        <v>518187538</v>
      </c>
      <c r="N27" s="128"/>
      <c r="O27" s="124"/>
      <c r="P27" s="123">
        <v>147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248</v>
      </c>
      <c r="D28" s="141"/>
      <c r="E28" s="142" t="s">
        <v>249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255</v>
      </c>
      <c r="D29" s="137"/>
      <c r="E29" s="138" t="s">
        <v>256</v>
      </c>
      <c r="F29" s="139"/>
      <c r="G29" s="123">
        <v>3</v>
      </c>
      <c r="H29" s="124"/>
      <c r="I29" s="127" t="s">
        <v>257</v>
      </c>
      <c r="J29" s="128"/>
      <c r="K29" s="128"/>
      <c r="L29" s="124"/>
      <c r="M29" s="123">
        <v>518049614</v>
      </c>
      <c r="N29" s="128"/>
      <c r="O29" s="124"/>
      <c r="P29" s="123">
        <v>134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253</v>
      </c>
      <c r="D30" s="141"/>
      <c r="E30" s="142" t="s">
        <v>254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260</v>
      </c>
      <c r="D31" s="137"/>
      <c r="E31" s="138" t="s">
        <v>251</v>
      </c>
      <c r="F31" s="139"/>
      <c r="G31" s="123">
        <v>3</v>
      </c>
      <c r="H31" s="124"/>
      <c r="I31" s="127" t="s">
        <v>257</v>
      </c>
      <c r="J31" s="128"/>
      <c r="K31" s="128"/>
      <c r="L31" s="124"/>
      <c r="M31" s="123">
        <v>518659134</v>
      </c>
      <c r="N31" s="128"/>
      <c r="O31" s="124"/>
      <c r="P31" s="123">
        <v>150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258</v>
      </c>
      <c r="D32" s="141"/>
      <c r="E32" s="142" t="s">
        <v>259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263</v>
      </c>
      <c r="D33" s="137"/>
      <c r="E33" s="138" t="s">
        <v>264</v>
      </c>
      <c r="F33" s="139"/>
      <c r="G33" s="123">
        <v>3</v>
      </c>
      <c r="H33" s="124"/>
      <c r="I33" s="127" t="s">
        <v>257</v>
      </c>
      <c r="J33" s="128"/>
      <c r="K33" s="128"/>
      <c r="L33" s="124"/>
      <c r="M33" s="123">
        <v>518049638</v>
      </c>
      <c r="N33" s="128"/>
      <c r="O33" s="124"/>
      <c r="P33" s="123">
        <v>133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261</v>
      </c>
      <c r="D34" s="141"/>
      <c r="E34" s="142" t="s">
        <v>262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267</v>
      </c>
      <c r="D35" s="137"/>
      <c r="E35" s="138" t="s">
        <v>268</v>
      </c>
      <c r="F35" s="139"/>
      <c r="G35" s="123">
        <v>3</v>
      </c>
      <c r="H35" s="124"/>
      <c r="I35" s="127" t="s">
        <v>257</v>
      </c>
      <c r="J35" s="128"/>
      <c r="K35" s="128"/>
      <c r="L35" s="124"/>
      <c r="M35" s="123">
        <v>518049607</v>
      </c>
      <c r="N35" s="128"/>
      <c r="O35" s="124"/>
      <c r="P35" s="123">
        <v>132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265</v>
      </c>
      <c r="D36" s="141"/>
      <c r="E36" s="142" t="s">
        <v>266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207</v>
      </c>
      <c r="D37" s="137"/>
      <c r="E37" s="138" t="s">
        <v>270</v>
      </c>
      <c r="F37" s="139"/>
      <c r="G37" s="123">
        <v>3</v>
      </c>
      <c r="H37" s="124"/>
      <c r="I37" s="127" t="s">
        <v>257</v>
      </c>
      <c r="J37" s="128"/>
      <c r="K37" s="128"/>
      <c r="L37" s="124"/>
      <c r="M37" s="123">
        <v>518049645</v>
      </c>
      <c r="N37" s="128"/>
      <c r="O37" s="124"/>
      <c r="P37" s="123">
        <v>133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205</v>
      </c>
      <c r="D38" s="141"/>
      <c r="E38" s="142" t="s">
        <v>269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273</v>
      </c>
      <c r="D39" s="137"/>
      <c r="E39" s="138" t="s">
        <v>251</v>
      </c>
      <c r="F39" s="139"/>
      <c r="G39" s="123">
        <v>3</v>
      </c>
      <c r="H39" s="124"/>
      <c r="I39" s="127" t="s">
        <v>257</v>
      </c>
      <c r="J39" s="128"/>
      <c r="K39" s="128"/>
      <c r="L39" s="124"/>
      <c r="M39" s="123">
        <v>518585358</v>
      </c>
      <c r="N39" s="128"/>
      <c r="O39" s="124"/>
      <c r="P39" s="123">
        <v>142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271</v>
      </c>
      <c r="D40" s="141"/>
      <c r="E40" s="142" t="s">
        <v>272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250</v>
      </c>
      <c r="D41" s="137"/>
      <c r="E41" s="138" t="s">
        <v>275</v>
      </c>
      <c r="F41" s="139"/>
      <c r="G41" s="123">
        <v>3</v>
      </c>
      <c r="H41" s="124"/>
      <c r="I41" s="127" t="s">
        <v>252</v>
      </c>
      <c r="J41" s="128"/>
      <c r="K41" s="128"/>
      <c r="L41" s="124"/>
      <c r="M41" s="123">
        <v>518187477</v>
      </c>
      <c r="N41" s="128"/>
      <c r="O41" s="124"/>
      <c r="P41" s="123">
        <v>132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248</v>
      </c>
      <c r="D42" s="141"/>
      <c r="E42" s="142" t="s">
        <v>274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267</v>
      </c>
      <c r="D43" s="137"/>
      <c r="E43" s="138" t="s">
        <v>277</v>
      </c>
      <c r="F43" s="139"/>
      <c r="G43" s="123">
        <v>3</v>
      </c>
      <c r="H43" s="124"/>
      <c r="I43" s="127" t="s">
        <v>257</v>
      </c>
      <c r="J43" s="128"/>
      <c r="K43" s="128"/>
      <c r="L43" s="124"/>
      <c r="M43" s="123">
        <v>518049652</v>
      </c>
      <c r="N43" s="128"/>
      <c r="O43" s="124"/>
      <c r="P43" s="123">
        <v>131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265</v>
      </c>
      <c r="D44" s="141"/>
      <c r="E44" s="142" t="s">
        <v>276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267</v>
      </c>
      <c r="D45" s="137"/>
      <c r="E45" s="138" t="s">
        <v>279</v>
      </c>
      <c r="F45" s="139"/>
      <c r="G45" s="123">
        <v>5</v>
      </c>
      <c r="H45" s="124"/>
      <c r="I45" s="127" t="s">
        <v>252</v>
      </c>
      <c r="J45" s="128"/>
      <c r="K45" s="128"/>
      <c r="L45" s="124"/>
      <c r="M45" s="123">
        <v>518174170</v>
      </c>
      <c r="N45" s="128"/>
      <c r="O45" s="124"/>
      <c r="P45" s="123">
        <v>137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265</v>
      </c>
      <c r="D46" s="141"/>
      <c r="E46" s="142" t="s">
        <v>278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207</v>
      </c>
      <c r="D47" s="137"/>
      <c r="E47" s="138" t="s">
        <v>281</v>
      </c>
      <c r="F47" s="139"/>
      <c r="G47" s="123">
        <v>4</v>
      </c>
      <c r="H47" s="124"/>
      <c r="I47" s="127" t="s">
        <v>282</v>
      </c>
      <c r="J47" s="128"/>
      <c r="K47" s="128"/>
      <c r="L47" s="124"/>
      <c r="M47" s="123">
        <v>518049591</v>
      </c>
      <c r="N47" s="128"/>
      <c r="O47" s="124"/>
      <c r="P47" s="123">
        <v>133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205</v>
      </c>
      <c r="D48" s="217"/>
      <c r="E48" s="218" t="s">
        <v>280</v>
      </c>
      <c r="F48" s="219"/>
      <c r="G48" s="200"/>
      <c r="H48" s="213"/>
      <c r="I48" s="200"/>
      <c r="J48" s="201"/>
      <c r="K48" s="201"/>
      <c r="L48" s="213"/>
      <c r="M48" s="200"/>
      <c r="N48" s="201"/>
      <c r="O48" s="213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285</v>
      </c>
      <c r="D49" s="100"/>
      <c r="E49" s="101" t="s">
        <v>251</v>
      </c>
      <c r="F49" s="102"/>
      <c r="G49" s="87">
        <v>4</v>
      </c>
      <c r="H49" s="89"/>
      <c r="I49" s="109" t="s">
        <v>286</v>
      </c>
      <c r="J49" s="88"/>
      <c r="K49" s="88"/>
      <c r="L49" s="89"/>
      <c r="M49" s="87">
        <v>518084387</v>
      </c>
      <c r="N49" s="88"/>
      <c r="O49" s="89"/>
      <c r="P49" s="87">
        <v>152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283</v>
      </c>
      <c r="D50" s="104"/>
      <c r="E50" s="105" t="s">
        <v>284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289</v>
      </c>
      <c r="D51" s="100"/>
      <c r="E51" s="101" t="s">
        <v>290</v>
      </c>
      <c r="F51" s="102"/>
      <c r="G51" s="87">
        <v>5</v>
      </c>
      <c r="H51" s="89"/>
      <c r="I51" s="109" t="s">
        <v>247</v>
      </c>
      <c r="J51" s="88"/>
      <c r="K51" s="88"/>
      <c r="L51" s="89"/>
      <c r="M51" s="87">
        <v>518659004</v>
      </c>
      <c r="N51" s="88"/>
      <c r="O51" s="89"/>
      <c r="P51" s="87">
        <v>160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287</v>
      </c>
      <c r="D52" s="115"/>
      <c r="E52" s="116" t="s">
        <v>288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291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 xml:space="preserve">SPORTS　ACADEMY　RAD 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435489500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加瀬　聖武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518049577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佐久間　景子</v>
      </c>
      <c r="D9" s="269"/>
      <c r="E9" s="269"/>
      <c r="F9" s="269"/>
      <c r="G9" s="275">
        <f>IF(入力!G9="","",入力!G9)</f>
        <v>518084370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>29年度受講済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加瀬　聖武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043-377-2886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大井川　奏来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旭市立中央小学校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513518374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浪川　侑也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518187538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小林　瀬南</v>
      </c>
      <c r="D29" s="269"/>
      <c r="E29" s="269"/>
      <c r="F29" s="269"/>
      <c r="G29" s="267">
        <f>IF(入力!G29="","",入力!G29)</f>
        <v>3</v>
      </c>
      <c r="H29" s="267" t="str">
        <f>IF(入力!H29="","",入力!H29)</f>
        <v/>
      </c>
      <c r="I29" s="267" t="str">
        <f>IF(入力!I29="","",入力!I29)</f>
        <v>旭市立矢指小学校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518049614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千本松　侑矢</v>
      </c>
      <c r="D31" s="269"/>
      <c r="E31" s="269"/>
      <c r="F31" s="269"/>
      <c r="G31" s="267">
        <f>IF(入力!G31="","",入力!G31)</f>
        <v>3</v>
      </c>
      <c r="H31" s="267" t="str">
        <f>IF(入力!H31="","",入力!H31)</f>
        <v/>
      </c>
      <c r="I31" s="267" t="str">
        <f>IF(入力!I31="","",入力!I31)</f>
        <v>旭市立矢指小学校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518659134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飯島　作弥</v>
      </c>
      <c r="D33" s="269"/>
      <c r="E33" s="269"/>
      <c r="F33" s="269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旭市立矢指小学校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518049638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石橋　孝太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旭市立矢指小学校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518049607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加瀬　陸翔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旭市立矢指小学校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518049645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平山　裕也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旭市立矢指小学校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518585358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浪川　遥斗</v>
      </c>
      <c r="D41" s="269"/>
      <c r="E41" s="269"/>
      <c r="F41" s="269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旭市立豊畑小学校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518187477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石橋　昌篤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旭市立矢指小学校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518049652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石橋　太絆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旭市立豊畑小学校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518174170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尋都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518049591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1"/>
      <c r="AW1" s="381"/>
      <c r="AX1" s="4" t="s">
        <v>28</v>
      </c>
      <c r="AY1" s="5"/>
      <c r="AZ1" s="381"/>
      <c r="BA1" s="381"/>
      <c r="BB1" s="4" t="s">
        <v>29</v>
      </c>
      <c r="BC1" s="5"/>
      <c r="BD1" s="381"/>
      <c r="BE1" s="38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2" t="s">
        <v>65</v>
      </c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7">
        <v>36</v>
      </c>
      <c r="I12" s="418"/>
      <c r="J12" s="419"/>
      <c r="K12" s="4"/>
    </row>
    <row r="13" spans="1:60" ht="13.5" customHeight="1">
      <c r="F13" s="4" t="s">
        <v>35</v>
      </c>
      <c r="G13" s="4"/>
      <c r="H13" s="420"/>
      <c r="I13" s="421"/>
      <c r="J13" s="4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93"/>
      <c r="E16" s="393"/>
      <c r="F16" s="393"/>
      <c r="G16" s="394"/>
      <c r="H16" s="415" t="s">
        <v>66</v>
      </c>
      <c r="I16" s="416"/>
      <c r="J16" s="416"/>
      <c r="K16" s="393" t="str">
        <f>IF(入力!C2="","",入力!C2)</f>
        <v>スポーツ　アカデミー　ラット</v>
      </c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4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84" t="s">
        <v>38</v>
      </c>
      <c r="AK16" s="385"/>
      <c r="AL16" s="385"/>
      <c r="AM16" s="386"/>
      <c r="AN16" s="409" t="str">
        <f>IF(入力!P3="","",入力!P3)</f>
        <v>旭</v>
      </c>
      <c r="AO16" s="410"/>
      <c r="AP16" s="410"/>
      <c r="AQ16" s="410"/>
      <c r="AR16" s="410"/>
      <c r="AS16" s="410"/>
      <c r="AT16" s="385" t="s">
        <v>68</v>
      </c>
      <c r="AU16" s="386"/>
      <c r="AV16" s="392" t="s">
        <v>39</v>
      </c>
      <c r="AW16" s="393"/>
      <c r="AX16" s="393"/>
      <c r="AY16" s="394"/>
      <c r="AZ16" s="397" t="str">
        <f>IF(入力!P5="","",入力!P5)</f>
        <v>総武本</v>
      </c>
      <c r="BA16" s="398"/>
      <c r="BB16" s="398"/>
      <c r="BC16" s="398"/>
      <c r="BD16" s="398"/>
      <c r="BE16" s="398"/>
      <c r="BF16" s="436" t="s">
        <v>40</v>
      </c>
    </row>
    <row r="17" spans="3:58" ht="4.5" customHeight="1">
      <c r="C17" s="435"/>
      <c r="D17" s="324"/>
      <c r="E17" s="324"/>
      <c r="F17" s="324"/>
      <c r="G17" s="396"/>
      <c r="H17" s="407" t="str">
        <f>IF(入力!C3="","",入力!C3)</f>
        <v xml:space="preserve">SPORTS　ACADEMY　RAD 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(男子)</v>
      </c>
      <c r="V17" s="403"/>
      <c r="W17" s="403"/>
      <c r="X17" s="404"/>
      <c r="Y17" s="360">
        <f>IF(入力!C4="","",入力!C4)</f>
        <v>435489500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87"/>
      <c r="AK17" s="388"/>
      <c r="AL17" s="388"/>
      <c r="AM17" s="389"/>
      <c r="AN17" s="411"/>
      <c r="AO17" s="412"/>
      <c r="AP17" s="412"/>
      <c r="AQ17" s="412"/>
      <c r="AR17" s="412"/>
      <c r="AS17" s="412"/>
      <c r="AT17" s="388"/>
      <c r="AU17" s="389"/>
      <c r="AV17" s="395"/>
      <c r="AW17" s="324"/>
      <c r="AX17" s="324"/>
      <c r="AY17" s="396"/>
      <c r="AZ17" s="399"/>
      <c r="BA17" s="400"/>
      <c r="BB17" s="400"/>
      <c r="BC17" s="400"/>
      <c r="BD17" s="400"/>
      <c r="BE17" s="400"/>
      <c r="BF17" s="437"/>
    </row>
    <row r="18" spans="3:58" ht="16.5" customHeight="1">
      <c r="C18" s="375"/>
      <c r="D18" s="325"/>
      <c r="E18" s="325"/>
      <c r="F18" s="325"/>
      <c r="G18" s="376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5"/>
      <c r="V18" s="405"/>
      <c r="W18" s="405"/>
      <c r="X18" s="406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90"/>
      <c r="AK18" s="340"/>
      <c r="AL18" s="340"/>
      <c r="AM18" s="391"/>
      <c r="AN18" s="413"/>
      <c r="AO18" s="414"/>
      <c r="AP18" s="414"/>
      <c r="AQ18" s="414"/>
      <c r="AR18" s="414"/>
      <c r="AS18" s="414"/>
      <c r="AT18" s="340"/>
      <c r="AU18" s="391"/>
      <c r="AV18" s="353"/>
      <c r="AW18" s="325"/>
      <c r="AX18" s="325"/>
      <c r="AY18" s="376"/>
      <c r="AZ18" s="401" t="str">
        <f>IF(入力!AE5="","",入力!AE5)</f>
        <v>旭</v>
      </c>
      <c r="BA18" s="402"/>
      <c r="BB18" s="402"/>
      <c r="BC18" s="402"/>
      <c r="BD18" s="402"/>
      <c r="BE18" s="402"/>
      <c r="BF18" s="13" t="s">
        <v>41</v>
      </c>
    </row>
    <row r="19" spans="3:58" ht="15" customHeight="1">
      <c r="C19" s="423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83"/>
    </row>
    <row r="20" spans="3:58" ht="15" customHeight="1">
      <c r="C20" s="367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6" t="str">
        <f>IF(入力!J7="","",入力!J7)</f>
        <v/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 t="str">
        <f>IF(入力!J9="","",入力!J9)</f>
        <v/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/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80"/>
    </row>
    <row r="21" spans="3:58" ht="15" customHeight="1">
      <c r="C21" s="367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6" t="str">
        <f>IF(入力!M7="","",入力!M7)</f>
        <v/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>29年度受講済</v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80"/>
    </row>
    <row r="22" spans="3:58" ht="12" customHeight="1">
      <c r="C22" s="372" t="s">
        <v>71</v>
      </c>
      <c r="D22" s="373"/>
      <c r="E22" s="373"/>
      <c r="F22" s="373"/>
      <c r="G22" s="374"/>
      <c r="H22" s="369" t="str">
        <f>IF(入力!C7="","",入力!C7&amp;"　"&amp;入力!E7)</f>
        <v>カセ　ヒロム</v>
      </c>
      <c r="I22" s="329"/>
      <c r="J22" s="329"/>
      <c r="K22" s="329"/>
      <c r="L22" s="329"/>
      <c r="M22" s="329"/>
      <c r="N22" s="329"/>
      <c r="O22" s="329"/>
      <c r="P22" s="329"/>
      <c r="Q22" s="342"/>
      <c r="R22" s="330" t="s">
        <v>45</v>
      </c>
      <c r="S22" s="329"/>
      <c r="T22" s="343">
        <f>IF(入力!AT7="","",入力!AT7)</f>
        <v>17</v>
      </c>
      <c r="U22" s="344"/>
      <c r="V22" s="345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289</v>
      </c>
      <c r="AC22" s="329"/>
      <c r="AD22" s="329"/>
      <c r="AE22" s="329"/>
      <c r="AF22" s="16" t="s">
        <v>73</v>
      </c>
      <c r="AG22" s="329" t="str">
        <f>IF(入力!W7="","",入力!W7)</f>
        <v>2141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2"/>
      <c r="AU22" s="330" t="s">
        <v>47</v>
      </c>
      <c r="AV22" s="329"/>
      <c r="AW22" s="329"/>
      <c r="AX22" s="17" t="s">
        <v>74</v>
      </c>
      <c r="AY22" s="329" t="str">
        <f>IF(入力!AL7="","",入力!AL7)</f>
        <v>080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75" t="s">
        <v>48</v>
      </c>
      <c r="D23" s="325"/>
      <c r="E23" s="325"/>
      <c r="F23" s="325"/>
      <c r="G23" s="376"/>
      <c r="H23" s="337" t="str">
        <f>IF(入力!C8="","",入力!C8&amp;"　"&amp;入力!E8)</f>
        <v>加瀬　聖武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25"/>
      <c r="S23" s="325"/>
      <c r="T23" s="377"/>
      <c r="U23" s="378"/>
      <c r="V23" s="379"/>
      <c r="W23" s="340"/>
      <c r="X23" s="340"/>
      <c r="Y23" s="340"/>
      <c r="Z23" s="350" t="str">
        <f>IF(入力!P8="","",入力!P8)</f>
        <v>匝瑳市八日市場ハ785-2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25"/>
      <c r="AV23" s="325"/>
      <c r="AW23" s="325"/>
      <c r="AX23" s="353" t="str">
        <f>IF(入力!AK8="","",入力!AK8)</f>
        <v>8907</v>
      </c>
      <c r="AY23" s="325"/>
      <c r="AZ23" s="325"/>
      <c r="BA23" s="325"/>
      <c r="BB23" s="19" t="s">
        <v>76</v>
      </c>
      <c r="BC23" s="325" t="str">
        <f>IF(入力!AP8="","",入力!AP8)</f>
        <v>8587</v>
      </c>
      <c r="BD23" s="325"/>
      <c r="BE23" s="325"/>
      <c r="BF23" s="349"/>
    </row>
    <row r="24" spans="3:58" ht="12" customHeight="1">
      <c r="C24" s="372" t="s">
        <v>77</v>
      </c>
      <c r="D24" s="373"/>
      <c r="E24" s="373"/>
      <c r="F24" s="373"/>
      <c r="G24" s="374"/>
      <c r="H24" s="369" t="str">
        <f>IF(入力!C9="","",入力!C9&amp;"　"&amp;入力!E9)</f>
        <v>サクマ　ケイコ</v>
      </c>
      <c r="I24" s="329"/>
      <c r="J24" s="329"/>
      <c r="K24" s="329"/>
      <c r="L24" s="329"/>
      <c r="M24" s="329"/>
      <c r="N24" s="329"/>
      <c r="O24" s="329"/>
      <c r="P24" s="329"/>
      <c r="Q24" s="342"/>
      <c r="R24" s="330" t="s">
        <v>45</v>
      </c>
      <c r="S24" s="329"/>
      <c r="T24" s="343">
        <f>IF(入力!AT9="","",入力!AT9)</f>
        <v>19</v>
      </c>
      <c r="U24" s="344"/>
      <c r="V24" s="345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289</v>
      </c>
      <c r="AC24" s="329"/>
      <c r="AD24" s="329"/>
      <c r="AE24" s="329"/>
      <c r="AF24" s="16" t="s">
        <v>73</v>
      </c>
      <c r="AG24" s="329" t="str">
        <f>IF(入力!W9="","",入力!W9)</f>
        <v>2714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2"/>
      <c r="AU24" s="330" t="s">
        <v>47</v>
      </c>
      <c r="AV24" s="329"/>
      <c r="AW24" s="329"/>
      <c r="AX24" s="17" t="s">
        <v>74</v>
      </c>
      <c r="AY24" s="329" t="str">
        <f>IF(入力!AL9="","",入力!AL9)</f>
        <v>080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75" t="s">
        <v>78</v>
      </c>
      <c r="D25" s="325"/>
      <c r="E25" s="325"/>
      <c r="F25" s="325"/>
      <c r="G25" s="376"/>
      <c r="H25" s="337" t="str">
        <f>IF(入力!C10="","",入力!C10&amp;"　"&amp;入力!E10)</f>
        <v>佐久間　景子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25"/>
      <c r="S25" s="325"/>
      <c r="T25" s="377"/>
      <c r="U25" s="378"/>
      <c r="V25" s="379"/>
      <c r="W25" s="340"/>
      <c r="X25" s="340"/>
      <c r="Y25" s="340"/>
      <c r="Z25" s="350" t="str">
        <f>IF(入力!P10="","",入力!P10)</f>
        <v>旭市三川4883-6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25"/>
      <c r="AV25" s="325"/>
      <c r="AW25" s="325"/>
      <c r="AX25" s="353" t="str">
        <f>IF(入力!AK10="","",入力!AK10)</f>
        <v>5909</v>
      </c>
      <c r="AY25" s="325"/>
      <c r="AZ25" s="325"/>
      <c r="BA25" s="325"/>
      <c r="BB25" s="19" t="s">
        <v>76</v>
      </c>
      <c r="BC25" s="325" t="str">
        <f>IF(入力!AP10="","",入力!AP10)</f>
        <v>1151</v>
      </c>
      <c r="BD25" s="325"/>
      <c r="BE25" s="325"/>
      <c r="BF25" s="349"/>
    </row>
    <row r="26" spans="3:58" ht="12" customHeight="1">
      <c r="C26" s="372" t="s">
        <v>71</v>
      </c>
      <c r="D26" s="373"/>
      <c r="E26" s="373"/>
      <c r="F26" s="373"/>
      <c r="G26" s="374"/>
      <c r="H26" s="369" t="str">
        <f>IF(入力!C11="","",入力!C11&amp;"　"&amp;入力!E11)</f>
        <v>カセ　カオリ</v>
      </c>
      <c r="I26" s="329"/>
      <c r="J26" s="329"/>
      <c r="K26" s="329"/>
      <c r="L26" s="329"/>
      <c r="M26" s="329"/>
      <c r="N26" s="329"/>
      <c r="O26" s="329"/>
      <c r="P26" s="329"/>
      <c r="Q26" s="342"/>
      <c r="R26" s="330" t="s">
        <v>45</v>
      </c>
      <c r="S26" s="329"/>
      <c r="T26" s="343">
        <f>IF(入力!AT11="","",入力!AT11)</f>
        <v>23</v>
      </c>
      <c r="U26" s="344"/>
      <c r="V26" s="345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289</v>
      </c>
      <c r="AC26" s="329"/>
      <c r="AD26" s="329"/>
      <c r="AE26" s="329"/>
      <c r="AF26" s="16" t="s">
        <v>73</v>
      </c>
      <c r="AG26" s="329" t="str">
        <f>IF(入力!W11="","",入力!W11)</f>
        <v>2613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2"/>
      <c r="AU26" s="330" t="s">
        <v>47</v>
      </c>
      <c r="AV26" s="329"/>
      <c r="AW26" s="329"/>
      <c r="AX26" s="17" t="s">
        <v>74</v>
      </c>
      <c r="AY26" s="329" t="str">
        <f>IF(入力!AL11="","",入力!AL11)</f>
        <v>070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75" t="s">
        <v>79</v>
      </c>
      <c r="D27" s="325"/>
      <c r="E27" s="325"/>
      <c r="F27" s="325"/>
      <c r="G27" s="376"/>
      <c r="H27" s="337" t="str">
        <f>IF(入力!C12="","",入力!C12&amp;"　"&amp;入力!E12)</f>
        <v>加瀬　香織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25"/>
      <c r="S27" s="325"/>
      <c r="T27" s="377"/>
      <c r="U27" s="378"/>
      <c r="V27" s="379"/>
      <c r="W27" s="340"/>
      <c r="X27" s="340"/>
      <c r="Y27" s="340"/>
      <c r="Z27" s="350" t="str">
        <f>IF(入力!P12="","",入力!P12)</f>
        <v>旭市後草2262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25"/>
      <c r="AV27" s="325"/>
      <c r="AW27" s="325"/>
      <c r="AX27" s="353" t="str">
        <f>IF(入力!AK12="","",入力!AK12)</f>
        <v>2184</v>
      </c>
      <c r="AY27" s="325"/>
      <c r="AZ27" s="325"/>
      <c r="BA27" s="325"/>
      <c r="BB27" s="19" t="s">
        <v>76</v>
      </c>
      <c r="BC27" s="325" t="str">
        <f>IF(入力!AP12="","",入力!AP12)</f>
        <v>4735</v>
      </c>
      <c r="BD27" s="325"/>
      <c r="BE27" s="325"/>
      <c r="BF27" s="349"/>
    </row>
    <row r="28" spans="3:58" ht="12" customHeight="1">
      <c r="C28" s="372" t="s">
        <v>71</v>
      </c>
      <c r="D28" s="373"/>
      <c r="E28" s="373"/>
      <c r="F28" s="373"/>
      <c r="G28" s="374"/>
      <c r="H28" s="369" t="str">
        <f>IF(入力!C15="","",入力!C15&amp;"　"&amp;入力!E15)</f>
        <v>オオバ　ヒロキ</v>
      </c>
      <c r="I28" s="329"/>
      <c r="J28" s="329"/>
      <c r="K28" s="329"/>
      <c r="L28" s="329"/>
      <c r="M28" s="329"/>
      <c r="N28" s="329"/>
      <c r="O28" s="329"/>
      <c r="P28" s="329"/>
      <c r="Q28" s="342"/>
      <c r="R28" s="330" t="s">
        <v>45</v>
      </c>
      <c r="S28" s="329"/>
      <c r="T28" s="343">
        <f>IF(入力!AT15="","",入力!AT15)</f>
        <v>50</v>
      </c>
      <c r="U28" s="344"/>
      <c r="V28" s="345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285</v>
      </c>
      <c r="AC28" s="329"/>
      <c r="AD28" s="329"/>
      <c r="AE28" s="329"/>
      <c r="AF28" s="16" t="s">
        <v>73</v>
      </c>
      <c r="AG28" s="329" t="str">
        <f>IF(入力!W15="","",入力!W15)</f>
        <v>0025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2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70" t="s">
        <v>49</v>
      </c>
      <c r="D29" s="331"/>
      <c r="E29" s="331"/>
      <c r="F29" s="331"/>
      <c r="G29" s="371"/>
      <c r="H29" s="354" t="str">
        <f>IF(入力!C16="","",入力!C16&amp;"　"&amp;入力!E16)</f>
        <v>大場　弘樹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1"/>
      <c r="S29" s="331"/>
      <c r="T29" s="346"/>
      <c r="U29" s="347"/>
      <c r="V29" s="348"/>
      <c r="W29" s="341"/>
      <c r="X29" s="341"/>
      <c r="Y29" s="341"/>
      <c r="Z29" s="332" t="str">
        <f>IF(入力!P16="","",入力!P16)</f>
        <v>千葉県佐倉市鏑木町1-4-14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377</v>
      </c>
      <c r="AY29" s="331"/>
      <c r="AZ29" s="331"/>
      <c r="BA29" s="331"/>
      <c r="BB29" s="73" t="s">
        <v>76</v>
      </c>
      <c r="BC29" s="331" t="str">
        <f>IF(入力!AP16="","",入力!AP16)</f>
        <v>2886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オオイカワ　ソラ
大井川　奏来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旭市立中央小学校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513518374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157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ナミカワ　ユウヤ
浪川　侑也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旭市立豊畑小学校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518187538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147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コバヤシ　セナ
小林　瀬南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3</v>
      </c>
      <c r="R38" s="298"/>
      <c r="S38" s="299"/>
      <c r="T38" s="303" t="str">
        <f>IF(入力!I29="","",入力!I29)</f>
        <v>旭市立矢指小学校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518049614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134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センボンマツ　ユウヤ
千本松　侑矢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3</v>
      </c>
      <c r="R40" s="298"/>
      <c r="S40" s="299"/>
      <c r="T40" s="303" t="str">
        <f>IF(入力!I31="","",入力!I31)</f>
        <v>旭市立矢指小学校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518659134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150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イイジマ　サクヤ
飯島　作弥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3</v>
      </c>
      <c r="R42" s="298"/>
      <c r="S42" s="299"/>
      <c r="T42" s="303" t="str">
        <f>IF(入力!I33="","",入力!I33)</f>
        <v>旭市立矢指小学校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518049638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133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イシバシ　コウタ
石橋　孝太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3</v>
      </c>
      <c r="R44" s="298"/>
      <c r="S44" s="299"/>
      <c r="T44" s="303" t="str">
        <f>IF(入力!I35="","",入力!I35)</f>
        <v>旭市立矢指小学校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518049607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132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カセ　リクト
加瀬　陸翔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3</v>
      </c>
      <c r="R46" s="298"/>
      <c r="S46" s="299"/>
      <c r="T46" s="303" t="str">
        <f>IF(入力!I37="","",入力!I37)</f>
        <v>旭市立矢指小学校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518049645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133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ヒラヤマ　ユウヤ
平山　裕也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3</v>
      </c>
      <c r="R48" s="298"/>
      <c r="S48" s="299"/>
      <c r="T48" s="303" t="str">
        <f>IF(入力!I39="","",入力!I39)</f>
        <v>旭市立矢指小学校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518585358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142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ナミカワ　ハルト
浪川　遥斗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3</v>
      </c>
      <c r="R50" s="298"/>
      <c r="S50" s="299"/>
      <c r="T50" s="303" t="str">
        <f>IF(入力!I41="","",入力!I41)</f>
        <v>旭市立豊畑小学校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518187477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132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イシバシ　ショウマ
石橋　昌篤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3</v>
      </c>
      <c r="R52" s="298"/>
      <c r="S52" s="299"/>
      <c r="T52" s="303" t="str">
        <f>IF(入力!I43="","",入力!I43)</f>
        <v>旭市立矢指小学校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518049652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131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イシバシ　タイキ
石橋　太絆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5</v>
      </c>
      <c r="R54" s="298"/>
      <c r="S54" s="299"/>
      <c r="T54" s="303" t="str">
        <f>IF(入力!I45="","",入力!I45)</f>
        <v>旭市立豊畑小学校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518174170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137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カセ　ヒロト
加瀬　尋都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4</v>
      </c>
      <c r="R56" s="298"/>
      <c r="S56" s="299"/>
      <c r="T56" s="303" t="str">
        <f>IF(入力!I47="","",入力!I47)</f>
        <v>銚子市立豊里小学校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518049591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133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RAD 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435489500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加瀬　聖武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518049577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佐久間　景子</v>
      </c>
      <c r="D9" s="269"/>
      <c r="E9" s="269"/>
      <c r="F9" s="269"/>
      <c r="G9" s="275">
        <f>IF(入力!G9="","",入力!G9)</f>
        <v>518084370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>29年度受講済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加瀬　聖武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043-377-2886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大井川　奏来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旭市立中央小学校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513518374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浪川　侑也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518187538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小林　瀬南</v>
      </c>
      <c r="D29" s="269"/>
      <c r="E29" s="269"/>
      <c r="F29" s="269"/>
      <c r="G29" s="267">
        <f>IF(入力!G29="","",入力!G29)</f>
        <v>3</v>
      </c>
      <c r="H29" s="267" t="str">
        <f>IF(入力!H29="","",入力!H29)</f>
        <v/>
      </c>
      <c r="I29" s="267" t="str">
        <f>IF(入力!I29="","",入力!I29)</f>
        <v>旭市立矢指小学校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518049614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千本松　侑矢</v>
      </c>
      <c r="D31" s="269"/>
      <c r="E31" s="269"/>
      <c r="F31" s="269"/>
      <c r="G31" s="267">
        <f>IF(入力!G31="","",入力!G31)</f>
        <v>3</v>
      </c>
      <c r="H31" s="267" t="str">
        <f>IF(入力!H31="","",入力!H31)</f>
        <v/>
      </c>
      <c r="I31" s="267" t="str">
        <f>IF(入力!I31="","",入力!I31)</f>
        <v>旭市立矢指小学校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518659134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飯島　作弥</v>
      </c>
      <c r="D33" s="269"/>
      <c r="E33" s="269"/>
      <c r="F33" s="269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旭市立矢指小学校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518049638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石橋　孝太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旭市立矢指小学校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518049607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加瀬　陸翔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旭市立矢指小学校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518049645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平山　裕也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旭市立矢指小学校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518585358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浪川　遥斗</v>
      </c>
      <c r="D41" s="269"/>
      <c r="E41" s="269"/>
      <c r="F41" s="269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旭市立豊畑小学校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518187477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石橋　昌篤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旭市立矢指小学校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518049652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石橋　太絆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旭市立豊畑小学校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518174170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尋都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518049591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菱木　優哉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旭市立三川小学校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518084387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大場　光翔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旭市立中央小学校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518659004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RAD 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435489500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加瀬　聖武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518049577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佐久間　景子</v>
      </c>
      <c r="D9" s="269"/>
      <c r="E9" s="269"/>
      <c r="F9" s="269"/>
      <c r="G9" s="275">
        <f>IF(入力!G9="","",入力!G9)</f>
        <v>518084370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>29年度受講済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加瀬　聖武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043-377-2886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大井川　奏来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旭市立中央小学校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513518374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浪川　侑也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518187538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小林　瀬南</v>
      </c>
      <c r="D29" s="269"/>
      <c r="E29" s="269"/>
      <c r="F29" s="269"/>
      <c r="G29" s="267">
        <f>IF(入力!G29="","",入力!G29)</f>
        <v>3</v>
      </c>
      <c r="H29" s="267" t="str">
        <f>IF(入力!H29="","",入力!H29)</f>
        <v/>
      </c>
      <c r="I29" s="267" t="str">
        <f>IF(入力!I29="","",入力!I29)</f>
        <v>旭市立矢指小学校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518049614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千本松　侑矢</v>
      </c>
      <c r="D31" s="269"/>
      <c r="E31" s="269"/>
      <c r="F31" s="269"/>
      <c r="G31" s="267">
        <f>IF(入力!G31="","",入力!G31)</f>
        <v>3</v>
      </c>
      <c r="H31" s="267" t="str">
        <f>IF(入力!H31="","",入力!H31)</f>
        <v/>
      </c>
      <c r="I31" s="267" t="str">
        <f>IF(入力!I31="","",入力!I31)</f>
        <v>旭市立矢指小学校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518659134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飯島　作弥</v>
      </c>
      <c r="D33" s="269"/>
      <c r="E33" s="269"/>
      <c r="F33" s="269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旭市立矢指小学校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518049638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石橋　孝太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旭市立矢指小学校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518049607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加瀬　陸翔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旭市立矢指小学校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518049645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平山　裕也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旭市立矢指小学校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518585358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浪川　遥斗</v>
      </c>
      <c r="D41" s="269"/>
      <c r="E41" s="269"/>
      <c r="F41" s="269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旭市立豊畑小学校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518187477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石橋　昌篤</v>
      </c>
      <c r="D43" s="269"/>
      <c r="E43" s="269"/>
      <c r="F43" s="269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旭市立矢指小学校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518049652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石橋　太絆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旭市立豊畑小学校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518174170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加瀬　尋都</v>
      </c>
      <c r="D47" s="269"/>
      <c r="E47" s="269"/>
      <c r="F47" s="269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銚子市立豊里小学校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518049591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菱木　優哉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旭市立三川小学校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518084387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大場　光翔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旭市立中央小学校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518659004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男子</v>
      </c>
      <c r="I5" s="29">
        <f>入力!Y25</f>
        <v>15</v>
      </c>
      <c r="J5" s="447" t="str">
        <f>IF(入力!A55="","",入力!A55)</f>
        <v>県大会初出場のラットです！黒鉢巻には選手たちの特徴を四字熟語で示しました。コート上では速さを武器に"Ｐｒｉｄｅ　ｉｎ　Ｓｐｏｒｔｓ　Ａｃａｄｅｍｙ"を表現します。決勝大会へ進めるように一致団結してプレーします。ご声援をお願いします(^o^)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 xml:space="preserve">SPORTS　ACADEMY　RAD </v>
      </c>
      <c r="C7" s="33" t="str">
        <f>IF(入力!C2="","",入力!C2)</f>
        <v>スポーツ　アカデミー　ラット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聖武</v>
      </c>
      <c r="E16" s="33" t="str">
        <f>IF(入力!C7="","",入力!C7)</f>
        <v>カセ</v>
      </c>
      <c r="F16" s="33" t="str">
        <f>IF(入力!E7="","",入力!E7)</f>
        <v>ヒロム</v>
      </c>
      <c r="G16" s="33">
        <f>IF(入力!G7="","",入力!G7)</f>
        <v>518049577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17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2141</v>
      </c>
      <c r="T16" s="33" t="str">
        <f>IF(入力!P8="","",入力!P8)</f>
        <v>匝瑳市八日市場ハ785-2</v>
      </c>
      <c r="U16" s="33" t="str">
        <f>IF(入力!AL7="","",入力!AL7)</f>
        <v>080</v>
      </c>
      <c r="V16" s="33" t="str">
        <f>IF(入力!AK8="","",入力!AK8)</f>
        <v>8907</v>
      </c>
      <c r="W16" s="33" t="str">
        <f>IF(入力!AP8="","",入力!AP8)</f>
        <v>8587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景子</v>
      </c>
      <c r="E17" s="33" t="str">
        <f>IF(入力!C9="","",入力!C9)</f>
        <v>サクマ</v>
      </c>
      <c r="F17" s="33" t="str">
        <f>IF(入力!E9="","",入力!E9)</f>
        <v>ケイコ</v>
      </c>
      <c r="G17" s="33">
        <f>IF(入力!G9="","",入力!G9)</f>
        <v>518084370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19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旭市三川4883-6</v>
      </c>
      <c r="U17" s="33" t="str">
        <f>IF(入力!AL9="","",入力!AL9)</f>
        <v>080</v>
      </c>
      <c r="V17" s="33" t="str">
        <f>IF(入力!AK10="","",入力!AK10)</f>
        <v>5909</v>
      </c>
      <c r="W17" s="33" t="str">
        <f>IF(入力!AP10="","",入力!AP10)</f>
        <v>1151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加瀬</v>
      </c>
      <c r="D20" s="33" t="str">
        <f>IF(入力!E12="","",入力!E12)</f>
        <v>香織</v>
      </c>
      <c r="E20" s="33" t="str">
        <f>IF(入力!C11="","",入力!C11)</f>
        <v>カセ</v>
      </c>
      <c r="F20" s="33" t="str">
        <f>IF(入力!E11="","",入力!E11)</f>
        <v>カオリ</v>
      </c>
      <c r="G20" s="33">
        <f>IF(入力!G11="","",入力!G11)</f>
        <v>509038044</v>
      </c>
      <c r="H20" s="33" t="str">
        <f>IF(入力!J11="","",入力!J11)</f>
        <v/>
      </c>
      <c r="I20" s="33" t="str">
        <f>IF(入力!M11="","",入力!M11)</f>
        <v>29年度受講済</v>
      </c>
      <c r="J20" s="33"/>
      <c r="K20" s="33"/>
      <c r="L20" s="33">
        <f>IF(入力!AT11="","",入力!AT11)</f>
        <v>23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2613</v>
      </c>
      <c r="T20" s="33" t="str">
        <f>IF(入力!P12="","",入力!P12)</f>
        <v>旭市後草2262</v>
      </c>
      <c r="U20" s="33" t="str">
        <f>IF(入力!AL11="","",入力!AL11)</f>
        <v>070</v>
      </c>
      <c r="V20" s="33" t="str">
        <f>IF(入力!AK12="","",入力!AK12)</f>
        <v>2184</v>
      </c>
      <c r="W20" s="33" t="str">
        <f>IF(入力!AP12="","",入力!AP12)</f>
        <v>4735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043</v>
      </c>
      <c r="V22" s="33" t="str">
        <f>IF(入力!AK16="","",入力!AK16)</f>
        <v>377</v>
      </c>
      <c r="W22" s="33" t="str">
        <f>IF(入力!AP16="","",入力!AP16)</f>
        <v>2886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加瀬</v>
      </c>
      <c r="D23" s="33" t="str">
        <f>IF(入力!$E$14="","",入力!$E$14)</f>
        <v>聖武</v>
      </c>
      <c r="E23" s="33" t="str">
        <f>IF(入力!$C$13="","",入力!$C$13)</f>
        <v>カセ</v>
      </c>
      <c r="F23" s="33" t="str">
        <f>IF(入力!$E$13="","",入力!$E$13)</f>
        <v>ヒロム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大井川</v>
      </c>
      <c r="D24" s="75" t="str">
        <f>VLOOKUP($B$51,$A$53:$F$352,4)</f>
        <v>奏来</v>
      </c>
      <c r="E24" s="75" t="str">
        <f>VLOOKUP($B$51,$A$53:$F$352,5)</f>
        <v>オオイカワ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大井川</v>
      </c>
      <c r="D53" s="33" t="str">
        <f>IF(入力!E26="","",入力!E26)</f>
        <v>奏来</v>
      </c>
      <c r="E53" s="33" t="str">
        <f>IF(入力!C25="","",入力!C25)</f>
        <v>オオイカワ</v>
      </c>
      <c r="F53" s="33" t="str">
        <f>IF(入力!E25="","",入力!E25)</f>
        <v>ソラ</v>
      </c>
      <c r="G53" s="33">
        <f>IF(入力!M25="","",入力!M25)</f>
        <v>513518374</v>
      </c>
      <c r="H53" s="33" t="str">
        <f>IF(入力!I25="","",入力!I25)</f>
        <v>旭市立中央小学校</v>
      </c>
      <c r="I53" s="33">
        <f>IF(入力!G25="","",入力!G25)</f>
        <v>5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浪川</v>
      </c>
      <c r="D54" s="33" t="str">
        <f>IF(入力!E28="","",入力!E28)</f>
        <v>侑也</v>
      </c>
      <c r="E54" s="33" t="str">
        <f>IF(入力!C27="","",入力!C27)</f>
        <v>ナミカワ</v>
      </c>
      <c r="F54" s="33" t="str">
        <f>IF(入力!E27="","",入力!E27)</f>
        <v>ユウヤ</v>
      </c>
      <c r="G54" s="33">
        <f>IF(入力!M27="","",入力!M27)</f>
        <v>518187538</v>
      </c>
      <c r="H54" s="33" t="str">
        <f>IF(入力!I27="","",入力!I27)</f>
        <v>旭市立豊畑小学校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小林</v>
      </c>
      <c r="D55" s="33" t="str">
        <f>IF(入力!E30="","",入力!E30)</f>
        <v>瀬南</v>
      </c>
      <c r="E55" s="33" t="str">
        <f>IF(入力!C29="","",入力!C29)</f>
        <v>コバヤシ</v>
      </c>
      <c r="F55" s="33" t="str">
        <f>IF(入力!E29="","",入力!E29)</f>
        <v>セナ</v>
      </c>
      <c r="G55" s="33">
        <f>IF(入力!M29="","",入力!M29)</f>
        <v>518049614</v>
      </c>
      <c r="H55" s="33" t="str">
        <f>IF(入力!I29="","",入力!I29)</f>
        <v>旭市立矢指小学校</v>
      </c>
      <c r="I55" s="33">
        <f>IF(入力!G29="","",入力!G29)</f>
        <v>3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千本松</v>
      </c>
      <c r="D56" s="33" t="str">
        <f>IF(入力!E32="","",入力!E32)</f>
        <v>侑矢</v>
      </c>
      <c r="E56" s="33" t="str">
        <f>IF(入力!C31="","",入力!C31)</f>
        <v>センボンマツ</v>
      </c>
      <c r="F56" s="33" t="str">
        <f>IF(入力!E31="","",入力!E31)</f>
        <v>ユウヤ</v>
      </c>
      <c r="G56" s="33">
        <f>IF(入力!M31="","",入力!M31)</f>
        <v>518659134</v>
      </c>
      <c r="H56" s="33" t="str">
        <f>IF(入力!I31="","",入力!I31)</f>
        <v>旭市立矢指小学校</v>
      </c>
      <c r="I56" s="33">
        <f>IF(入力!G31="","",入力!G31)</f>
        <v>3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飯島</v>
      </c>
      <c r="D57" s="33" t="str">
        <f>IF(入力!E34="","",入力!E34)</f>
        <v>作弥</v>
      </c>
      <c r="E57" s="33" t="str">
        <f>IF(入力!C33="","",入力!C33)</f>
        <v>イイジマ</v>
      </c>
      <c r="F57" s="33" t="str">
        <f>IF(入力!E33="","",入力!E33)</f>
        <v>サクヤ</v>
      </c>
      <c r="G57" s="33">
        <f>IF(入力!M33="","",入力!M33)</f>
        <v>518049638</v>
      </c>
      <c r="H57" s="33" t="str">
        <f>IF(入力!I33="","",入力!I33)</f>
        <v>旭市立矢指小学校</v>
      </c>
      <c r="I57" s="33">
        <f>IF(入力!G33="","",入力!G33)</f>
        <v>3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石橋</v>
      </c>
      <c r="D58" s="33" t="str">
        <f>IF(入力!E36="","",入力!E36)</f>
        <v>孝太</v>
      </c>
      <c r="E58" s="33" t="str">
        <f>IF(入力!C35="","",入力!C35)</f>
        <v>イシバシ</v>
      </c>
      <c r="F58" s="33" t="str">
        <f>IF(入力!E35="","",入力!E35)</f>
        <v>コウタ</v>
      </c>
      <c r="G58" s="33">
        <f>IF(入力!M35="","",入力!M35)</f>
        <v>518049607</v>
      </c>
      <c r="H58" s="33" t="str">
        <f>IF(入力!I35="","",入力!I35)</f>
        <v>旭市立矢指小学校</v>
      </c>
      <c r="I58" s="33">
        <f>IF(入力!G35="","",入力!G35)</f>
        <v>3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陸翔</v>
      </c>
      <c r="E59" s="33" t="str">
        <f>IF(入力!C37="","",入力!C37)</f>
        <v>カセ</v>
      </c>
      <c r="F59" s="33" t="str">
        <f>IF(入力!E37="","",入力!E37)</f>
        <v>リクト</v>
      </c>
      <c r="G59" s="33">
        <f>IF(入力!M37="","",入力!M37)</f>
        <v>518049645</v>
      </c>
      <c r="H59" s="33" t="str">
        <f>IF(入力!I37="","",入力!I37)</f>
        <v>旭市立矢指小学校</v>
      </c>
      <c r="I59" s="33">
        <f>IF(入力!G37="","",入力!G37)</f>
        <v>3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平山</v>
      </c>
      <c r="D60" s="33" t="str">
        <f>IF(入力!E40="","",入力!E40)</f>
        <v>裕也</v>
      </c>
      <c r="E60" s="33" t="str">
        <f>IF(入力!C39="","",入力!C39)</f>
        <v>ヒラヤマ</v>
      </c>
      <c r="F60" s="33" t="str">
        <f>IF(入力!E39="","",入力!E39)</f>
        <v>ユウヤ</v>
      </c>
      <c r="G60" s="33">
        <f>IF(入力!M39="","",入力!M39)</f>
        <v>518585358</v>
      </c>
      <c r="H60" s="33" t="str">
        <f>IF(入力!I39="","",入力!I39)</f>
        <v>旭市立矢指小学校</v>
      </c>
      <c r="I60" s="33">
        <f>IF(入力!G39="","",入力!G39)</f>
        <v>3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浪川</v>
      </c>
      <c r="D61" s="33" t="str">
        <f>IF(入力!E42="","",入力!E42)</f>
        <v>遥斗</v>
      </c>
      <c r="E61" s="33" t="str">
        <f>IF(入力!C41="","",入力!C41)</f>
        <v>ナミカワ</v>
      </c>
      <c r="F61" s="33" t="str">
        <f>IF(入力!E41="","",入力!E41)</f>
        <v>ハルト</v>
      </c>
      <c r="G61" s="33">
        <f>IF(入力!M41="","",入力!M41)</f>
        <v>518187477</v>
      </c>
      <c r="H61" s="33" t="str">
        <f>IF(入力!I41="","",入力!I41)</f>
        <v>旭市立豊畑小学校</v>
      </c>
      <c r="I61" s="33">
        <f>IF(入力!G41="","",入力!G41)</f>
        <v>3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石橋</v>
      </c>
      <c r="D62" s="33" t="str">
        <f>IF(入力!E44="","",入力!E44)</f>
        <v>昌篤</v>
      </c>
      <c r="E62" s="33" t="str">
        <f>IF(入力!C43="","",入力!C43)</f>
        <v>イシバシ</v>
      </c>
      <c r="F62" s="33" t="str">
        <f>IF(入力!E43="","",入力!E43)</f>
        <v>ショウマ</v>
      </c>
      <c r="G62" s="33">
        <f>IF(入力!M43="","",入力!M43)</f>
        <v>518049652</v>
      </c>
      <c r="H62" s="33" t="str">
        <f>IF(入力!I43="","",入力!I43)</f>
        <v>旭市立矢指小学校</v>
      </c>
      <c r="I62" s="33">
        <f>IF(入力!G43="","",入力!G43)</f>
        <v>3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石橋</v>
      </c>
      <c r="D63" s="33" t="str">
        <f>IF(入力!E46="","",入力!E46)</f>
        <v>太絆</v>
      </c>
      <c r="E63" s="33" t="str">
        <f>IF(入力!C45="","",入力!C45)</f>
        <v>イシバシ</v>
      </c>
      <c r="F63" s="33" t="str">
        <f>IF(入力!E45="","",入力!E45)</f>
        <v>タイキ</v>
      </c>
      <c r="G63" s="33">
        <f>IF(入力!M45="","",入力!M45)</f>
        <v>518174170</v>
      </c>
      <c r="H63" s="33" t="str">
        <f>IF(入力!I45="","",入力!I45)</f>
        <v>旭市立豊畑小学校</v>
      </c>
      <c r="I63" s="33">
        <f>IF(入力!G45="","",入力!G45)</f>
        <v>5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加瀬</v>
      </c>
      <c r="D64" s="33" t="str">
        <f>IF(入力!E48="","",入力!E48)</f>
        <v>尋都</v>
      </c>
      <c r="E64" s="33" t="str">
        <f>IF(入力!C47="","",入力!C47)</f>
        <v>カセ</v>
      </c>
      <c r="F64" s="33" t="str">
        <f>IF(入力!E47="","",入力!E47)</f>
        <v>ヒロト</v>
      </c>
      <c r="G64" s="33">
        <f>IF(入力!M47="","",入力!M47)</f>
        <v>518049591</v>
      </c>
      <c r="H64" s="33" t="str">
        <f>IF(入力!I47="","",入力!I47)</f>
        <v>銚子市立豊里小学校</v>
      </c>
      <c r="I64" s="33">
        <f>IF(入力!G47="","",入力!G47)</f>
        <v>4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菱木</v>
      </c>
      <c r="D65" s="33" t="str">
        <f>IF(入力!E50="","",入力!E50)</f>
        <v>優哉</v>
      </c>
      <c r="E65" s="33" t="str">
        <f>IF(入力!C49="","",入力!C49)</f>
        <v>ヒシキ</v>
      </c>
      <c r="F65" s="33" t="str">
        <f>IF(入力!E49="","",入力!E49)</f>
        <v>ユウヤ</v>
      </c>
      <c r="G65" s="33">
        <f>IF(入力!M49="","",入力!M49)</f>
        <v>518084387</v>
      </c>
      <c r="H65" s="33" t="str">
        <f>IF(入力!I49="","",入力!I49)</f>
        <v>旭市立三川小学校</v>
      </c>
      <c r="I65" s="33">
        <f>IF(入力!G49="","",入力!G49)</f>
        <v>4</v>
      </c>
      <c r="J65" s="33">
        <f>IF(入力!P49="","",入力!P49)</f>
        <v>152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大場</v>
      </c>
      <c r="D66" s="33" t="str">
        <f>IF(入力!E52="","",入力!E52)</f>
        <v>光翔</v>
      </c>
      <c r="E66" s="33" t="str">
        <f>IF(入力!C51="","",入力!C51)</f>
        <v>オオバ</v>
      </c>
      <c r="F66" s="33" t="str">
        <f>IF(入力!E51="","",入力!E51)</f>
        <v>ヒカル</v>
      </c>
      <c r="G66" s="33">
        <f>IF(入力!M51="","",入力!M51)</f>
        <v>518659004</v>
      </c>
      <c r="H66" s="33" t="str">
        <f>IF(入力!I51="","",入力!I51)</f>
        <v>旭市立中央小学校</v>
      </c>
      <c r="I66" s="33">
        <f>IF(入力!G51="","",入力!G51)</f>
        <v>5</v>
      </c>
      <c r="J66" s="33">
        <f>IF(入力!P51="","",入力!P51)</f>
        <v>160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2019-01-24T05:39:26Z</cp:lastPrinted>
  <dcterms:created xsi:type="dcterms:W3CDTF">2014-04-05T09:56:00Z</dcterms:created>
  <dcterms:modified xsi:type="dcterms:W3CDTF">2019-01-26T13:14:09Z</dcterms:modified>
</cp:coreProperties>
</file>