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886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<sst xmlns="http://schemas.openxmlformats.org/spreadsheetml/2006/main" count="214">
  <si>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</si>
  <si>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</si>
  <si>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ワカシオスポーツクラブ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</si>
  <si>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</si>
  <si>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</si>
  <si>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</si>
  <si>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</si>
  <si>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</si>
  <si>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</si>
  <si>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</si>
  <si>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わかしおスポーツクラブ</t>
  </si>
  <si>
    <t>いすみ市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</si>
  <si>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</si>
  <si>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</si>
  <si>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</si>
  <si>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</si>
  <si>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</si>
  <si>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</si>
  <si>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</si>
  <si>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</si>
  <si>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</si>
  <si>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外房</t>
  </si>
  <si>
    <t>大原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</si>
  <si>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</si>
  <si>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</si>
  <si>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</si>
  <si>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</si>
  <si>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</si>
  <si>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</si>
  <si>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</si>
  <si>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</si>
  <si>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</si>
  <si>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</si>
  <si>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</si>
  <si>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イシイ</t>
  </si>
  <si>
    <t>ヨシユキ</t>
  </si>
  <si>
    <t>0445054</t>
  </si>
  <si>
    <t>〒</t>
  </si>
  <si>
    <t>298</t>
  </si>
  <si>
    <t>―</t>
  </si>
  <si>
    <t>0013</t>
  </si>
  <si>
    <t>（</t>
  </si>
  <si>
    <t>080</t>
  </si>
  <si>
    <t>）</t>
  </si>
  <si>
    <t>石井</t>
  </si>
  <si>
    <t>良幸</t>
  </si>
  <si>
    <t>いすみ市小池1104-1</t>
  </si>
  <si>
    <t>5543</t>
  </si>
  <si>
    <t>6337</t>
  </si>
  <si>
    <r>
      <rPr>
        <sz val="11"/>
        <color indexed="8"/>
        <rFont val="ＭＳ Ｐゴシック"/>
        <charset val="128"/>
      </rPr>
      <t>コーチ</t>
    </r>
  </si>
  <si>
    <t>イブキ</t>
  </si>
  <si>
    <t>マサル</t>
  </si>
  <si>
    <t>299</t>
  </si>
  <si>
    <t>5233</t>
  </si>
  <si>
    <t>090</t>
  </si>
  <si>
    <t>伊吹</t>
  </si>
  <si>
    <t>勝</t>
  </si>
  <si>
    <t>勝浦市浜勝浦58</t>
  </si>
  <si>
    <t>6140</t>
  </si>
  <si>
    <t>8036</t>
  </si>
  <si>
    <r>
      <rPr>
        <sz val="11"/>
        <color indexed="8"/>
        <rFont val="ＭＳ Ｐゴシック"/>
        <charset val="128"/>
      </rPr>
      <t>マネージャー</t>
    </r>
  </si>
  <si>
    <t>サカマ</t>
  </si>
  <si>
    <t>マサヒロ</t>
  </si>
  <si>
    <t>0002</t>
  </si>
  <si>
    <t>坂間</t>
  </si>
  <si>
    <t>正浩</t>
  </si>
  <si>
    <t>いすみ市日在20-8</t>
  </si>
  <si>
    <t>2316</t>
  </si>
  <si>
    <t>4568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</si>
  <si>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</si>
  <si>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</si>
  <si>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</si>
  <si>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</si>
  <si>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</si>
  <si>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</si>
  <si>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</si>
  <si>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</si>
  <si>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</si>
  <si>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</si>
  <si>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</si>
  <si>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</si>
  <si>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</si>
  <si>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</si>
  <si>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</si>
  <si>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</si>
  <si>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</si>
  <si>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マサト</t>
  </si>
  <si>
    <t>勝浦市立勝浦小学校</t>
  </si>
  <si>
    <t>真人</t>
  </si>
  <si>
    <t>ウチカワ</t>
  </si>
  <si>
    <t>リュウキ</t>
  </si>
  <si>
    <t>千葉市立草野小学校</t>
  </si>
  <si>
    <t>内川</t>
  </si>
  <si>
    <t>龍輝</t>
  </si>
  <si>
    <t>ヨコオ</t>
  </si>
  <si>
    <t>ヒカリ</t>
  </si>
  <si>
    <r>
      <rPr>
        <sz val="11"/>
        <color rgb="FF000000"/>
        <rFont val="ＭＳ ゴシック"/>
        <charset val="128"/>
      </rPr>
      <t>いすみ</t>
    </r>
    <r>
      <rPr>
        <sz val="11"/>
        <color rgb="FF000000"/>
        <rFont val="ＭＳ Ｐゴシック"/>
        <charset val="128"/>
      </rPr>
      <t>市立東海小学校</t>
    </r>
  </si>
  <si>
    <t>横尾</t>
  </si>
  <si>
    <t>光俐</t>
  </si>
  <si>
    <t>ミオ</t>
  </si>
  <si>
    <t>ユメト</t>
  </si>
  <si>
    <t>いすみ市立東海小学校</t>
  </si>
  <si>
    <t>三尾</t>
  </si>
  <si>
    <t>夢人</t>
  </si>
  <si>
    <t>キャプテン</t>
  </si>
  <si>
    <t>セキ</t>
  </si>
  <si>
    <t>ユウマ</t>
  </si>
  <si>
    <t>関</t>
  </si>
  <si>
    <t>優真</t>
  </si>
  <si>
    <t>オガワ</t>
  </si>
  <si>
    <t>コウキ</t>
  </si>
  <si>
    <t>小川</t>
  </si>
  <si>
    <t>琥己</t>
  </si>
  <si>
    <t>タカハシ</t>
  </si>
  <si>
    <t>ジン</t>
  </si>
  <si>
    <t>千葉市立花園小学校</t>
  </si>
  <si>
    <t>髙橋</t>
  </si>
  <si>
    <t>仁</t>
  </si>
  <si>
    <t>アオト</t>
  </si>
  <si>
    <r>
      <rPr>
        <sz val="11"/>
        <color rgb="FF000000"/>
        <rFont val="ＭＳ ゴシック"/>
        <charset val="128"/>
      </rPr>
      <t>いすみ</t>
    </r>
    <r>
      <rPr>
        <sz val="11"/>
        <color rgb="FF000000"/>
        <rFont val="ＭＳ Ｐゴシック"/>
        <charset val="128"/>
      </rPr>
      <t>市立大原小学校</t>
    </r>
  </si>
  <si>
    <t>高橋</t>
  </si>
  <si>
    <t>碧人</t>
  </si>
  <si>
    <t>タマキ</t>
  </si>
  <si>
    <t>ミナト</t>
  </si>
  <si>
    <t>千葉市立園生小学校</t>
  </si>
  <si>
    <t>玉城</t>
  </si>
  <si>
    <t>湊</t>
  </si>
  <si>
    <t>ライム</t>
  </si>
  <si>
    <t>來夢</t>
  </si>
  <si>
    <t>ハル</t>
  </si>
  <si>
    <t>陽</t>
  </si>
  <si>
    <t>オカダ</t>
  </si>
  <si>
    <t>ナツマサ</t>
  </si>
  <si>
    <t>岡田</t>
  </si>
  <si>
    <t>夏昌</t>
  </si>
  <si>
    <t>エイタ</t>
  </si>
  <si>
    <t>瑛太</t>
  </si>
  <si>
    <t>フルサワ</t>
  </si>
  <si>
    <t>ミノル</t>
  </si>
  <si>
    <t>いすみ市立大原小学校</t>
  </si>
  <si>
    <t>古澤</t>
  </si>
  <si>
    <t>実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</si>
  <si>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</si>
  <si>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</si>
  <si>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監督・コーチ・保護者への日頃の感謝を忘れず、ひとつでも多く試合ができるよう頑張ります！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</si>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</sst>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  <numFmt numFmtId="179" formatCode="#,##0_);[Red]\(#,##0\)"/>
    <numFmt numFmtId="180" formatCode="0_ &quot;冊&quot;"/>
  </numFmts>
  <fonts count="46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Ｐゴシック"/>
      <charset val="128"/>
    </font>
    <font>
      <sz val="16"/>
      <color indexed="8"/>
      <name val="Calibri"/>
      <charset val="134"/>
    </font>
    <font>
      <sz val="16"/>
      <color rgb="FF000000"/>
      <name val="ＭＳ ゴシック"/>
      <charset val="128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ゴシック"/>
      <charset val="128"/>
    </font>
    <font>
      <sz val="12"/>
      <color indexed="8"/>
      <name val="Calibri"/>
      <charset val="134"/>
    </font>
    <font>
      <sz val="11"/>
      <color rgb="FF000000"/>
      <name val="ＭＳ Ｐゴシック"/>
      <charset val="128"/>
    </font>
    <font>
      <sz val="11"/>
      <color theme="1"/>
      <name val="ＭＳ Ｐゴシック"/>
      <charset val="128"/>
      <scheme val="minor"/>
    </font>
    <font>
      <sz val="8"/>
      <color rgb="FF000000"/>
      <name val="ＭＳ Ｐゴシック"/>
      <charset val="128"/>
    </font>
    <font>
      <sz val="12"/>
      <color rgb="FF000000"/>
      <name val="ＭＳ Ｐゴシック"/>
      <charset val="128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8"/>
      <color rgb="FF000000"/>
      <name val="ＭＳ ゴシック"/>
      <charset val="128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theme="1"/>
      <name val="ＭＳ Ｐゴシック"/>
      <charset val="134"/>
      <scheme val="minor"/>
    </font>
    <font>
      <sz val="11"/>
      <color rgb="FF9C650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9"/>
      <color indexed="8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</fills>
  <borders count="8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0" fontId="37" fillId="27" borderId="82" applyNumberFormat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7" fontId="27" fillId="0" borderId="0" applyFon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178" fontId="27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7" fillId="12" borderId="77" applyNumberFormat="0" applyFont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80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9" fillId="32" borderId="83" applyNumberFormat="0" applyAlignment="0" applyProtection="0">
      <alignment vertical="center"/>
    </xf>
    <xf numFmtId="0" fontId="26" fillId="0" borderId="76" applyNumberFormat="0" applyFill="0" applyAlignment="0" applyProtection="0">
      <alignment vertical="center"/>
    </xf>
    <xf numFmtId="0" fontId="33" fillId="0" borderId="76" applyNumberFormat="0" applyFill="0" applyAlignment="0" applyProtection="0">
      <alignment vertical="center"/>
    </xf>
    <xf numFmtId="0" fontId="38" fillId="32" borderId="82" applyNumberFormat="0" applyAlignment="0" applyProtection="0">
      <alignment vertical="center"/>
    </xf>
    <xf numFmtId="0" fontId="29" fillId="0" borderId="7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2" fillId="24" borderId="79" applyNumberForma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6" fillId="0" borderId="81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58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0" borderId="0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ont="1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2" borderId="2" xfId="49" applyFont="1" applyFill="1" applyBorder="1" applyAlignment="1">
      <alignment vertical="center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7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8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 wrapText="1" shrinkToFit="1"/>
    </xf>
    <xf numFmtId="0" fontId="10" fillId="0" borderId="39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wrapText="1" shrinkToFit="1"/>
    </xf>
    <xf numFmtId="0" fontId="10" fillId="0" borderId="40" xfId="0" applyFont="1" applyBorder="1" applyAlignment="1">
      <alignment horizontal="center" vertical="center" shrinkToFit="1"/>
    </xf>
    <xf numFmtId="0" fontId="11" fillId="4" borderId="14" xfId="0" applyFont="1" applyFill="1" applyBorder="1" applyAlignment="1">
      <alignment horizontal="center" vertical="center"/>
    </xf>
    <xf numFmtId="0" fontId="12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14" fillId="0" borderId="5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2" fillId="0" borderId="42" xfId="0" applyFont="1" applyBorder="1" applyAlignment="1" applyProtection="1">
      <alignment horizontal="center" vertical="center"/>
      <protection locked="0"/>
    </xf>
    <xf numFmtId="0" fontId="12" fillId="0" borderId="45" xfId="0" applyFont="1" applyBorder="1" applyAlignment="1" applyProtection="1">
      <alignment horizontal="center" vertical="center"/>
      <protection locked="0"/>
    </xf>
    <xf numFmtId="0" fontId="2" fillId="4" borderId="58" xfId="0" applyFont="1" applyFill="1" applyBorder="1" applyAlignment="1">
      <alignment horizontal="center" vertical="center"/>
    </xf>
    <xf numFmtId="0" fontId="2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6" borderId="5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2" xfId="0" applyFont="1" applyFill="1" applyBorder="1" applyAlignment="1" applyProtection="1">
      <alignment horizontal="center" vertical="center"/>
      <protection locked="0"/>
    </xf>
    <xf numFmtId="0" fontId="2" fillId="6" borderId="43" xfId="0" applyFont="1" applyFill="1" applyBorder="1" applyAlignment="1" applyProtection="1">
      <alignment horizontal="center" vertical="center"/>
      <protection locked="0"/>
    </xf>
    <xf numFmtId="0" fontId="2" fillId="6" borderId="47" xfId="0" applyFont="1" applyFill="1" applyBorder="1" applyAlignment="1" applyProtection="1">
      <alignment horizontal="center" vertical="center"/>
      <protection locked="0"/>
    </xf>
    <xf numFmtId="0" fontId="2" fillId="6" borderId="57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59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49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49" fontId="15" fillId="0" borderId="10" xfId="0" applyNumberFormat="1" applyFon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7" borderId="30" xfId="0" applyFont="1" applyFill="1" applyBorder="1" applyAlignment="1" applyProtection="1">
      <alignment horizontal="center" vertical="center"/>
      <protection locked="0"/>
    </xf>
    <xf numFmtId="0" fontId="2" fillId="7" borderId="31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8" fillId="4" borderId="65" xfId="0" applyFont="1" applyFill="1" applyBorder="1" applyAlignment="1">
      <alignment horizontal="center" vertical="center" shrinkToFit="1"/>
    </xf>
    <xf numFmtId="0" fontId="2" fillId="4" borderId="66" xfId="0" applyFont="1" applyFill="1" applyBorder="1" applyAlignment="1">
      <alignment horizontal="center" vertical="center" shrinkToFit="1"/>
    </xf>
    <xf numFmtId="0" fontId="2" fillId="4" borderId="67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10" fillId="0" borderId="31" xfId="0" applyFont="1" applyFill="1" applyBorder="1" applyAlignment="1" applyProtection="1">
      <alignment horizontal="right" vertical="center" shrinkToFit="1"/>
      <protection locked="0"/>
    </xf>
    <xf numFmtId="0" fontId="16" fillId="0" borderId="14" xfId="0" applyFont="1" applyBorder="1" applyAlignment="1" applyProtection="1">
      <alignment horizontal="center" vertical="center" shrinkToFit="1"/>
      <protection locked="0"/>
    </xf>
    <xf numFmtId="0" fontId="0" fillId="4" borderId="65" xfId="0" applyFill="1" applyBorder="1" applyAlignment="1">
      <alignment horizontal="center" vertical="center"/>
    </xf>
    <xf numFmtId="0" fontId="17" fillId="0" borderId="14" xfId="0" applyFont="1" applyBorder="1" applyAlignment="1" applyProtection="1">
      <alignment horizontal="center" vertical="center"/>
      <protection locked="0"/>
    </xf>
    <xf numFmtId="0" fontId="18" fillId="0" borderId="47" xfId="0" applyFont="1" applyBorder="1" applyAlignment="1" applyProtection="1">
      <alignment horizontal="center" vertical="center"/>
    </xf>
    <xf numFmtId="0" fontId="19" fillId="0" borderId="30" xfId="0" applyFont="1" applyBorder="1" applyAlignment="1" applyProtection="1">
      <alignment horizontal="center" vertical="center"/>
      <protection locked="0"/>
    </xf>
    <xf numFmtId="0" fontId="18" fillId="5" borderId="47" xfId="0" applyFont="1" applyFill="1" applyBorder="1">
      <alignment vertical="center"/>
    </xf>
    <xf numFmtId="0" fontId="19" fillId="5" borderId="16" xfId="0" applyFont="1" applyFill="1" applyBorder="1" applyAlignment="1">
      <alignment horizontal="center" vertical="center"/>
    </xf>
    <xf numFmtId="0" fontId="0" fillId="5" borderId="47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6" fillId="0" borderId="48" xfId="0" applyFont="1" applyBorder="1" applyAlignment="1" applyProtection="1">
      <alignment vertical="center"/>
      <protection locked="0"/>
    </xf>
    <xf numFmtId="0" fontId="6" fillId="0" borderId="57" xfId="0" applyFont="1" applyBorder="1" applyAlignment="1" applyProtection="1">
      <alignment vertical="center"/>
      <protection locked="0"/>
    </xf>
    <xf numFmtId="0" fontId="6" fillId="0" borderId="50" xfId="0" applyFont="1" applyBorder="1" applyAlignment="1" applyProtection="1">
      <alignment vertical="center"/>
      <protection locked="0"/>
    </xf>
    <xf numFmtId="0" fontId="6" fillId="0" borderId="63" xfId="0" applyFont="1" applyBorder="1" applyAlignment="1" applyProtection="1">
      <alignment vertical="center"/>
      <protection locked="0"/>
    </xf>
    <xf numFmtId="0" fontId="0" fillId="5" borderId="49" xfId="0" applyFill="1" applyBorder="1" applyAlignment="1">
      <alignment vertical="center"/>
    </xf>
    <xf numFmtId="0" fontId="0" fillId="4" borderId="20" xfId="0" applyFill="1" applyBorder="1" applyAlignment="1">
      <alignment horizontal="center" vertical="center"/>
    </xf>
    <xf numFmtId="0" fontId="14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12" fillId="0" borderId="47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6" borderId="48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50" xfId="0" applyFont="1" applyFill="1" applyBorder="1" applyAlignment="1" applyProtection="1">
      <alignment horizontal="center" vertical="center"/>
      <protection locked="0"/>
    </xf>
    <xf numFmtId="0" fontId="18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66" xfId="0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 shrinkToFit="1"/>
      <protection locked="0"/>
    </xf>
    <xf numFmtId="0" fontId="0" fillId="4" borderId="66" xfId="0" applyFill="1" applyBorder="1" applyAlignment="1">
      <alignment horizontal="center" vertical="center"/>
    </xf>
    <xf numFmtId="0" fontId="18" fillId="0" borderId="48" xfId="0" applyFont="1" applyBorder="1" applyAlignment="1" applyProtection="1">
      <alignment horizontal="center" vertical="center"/>
    </xf>
    <xf numFmtId="49" fontId="18" fillId="0" borderId="48" xfId="0" applyNumberFormat="1" applyFont="1" applyBorder="1" applyAlignment="1" applyProtection="1">
      <alignment horizontal="right" vertical="center"/>
      <protection locked="0"/>
    </xf>
    <xf numFmtId="179" fontId="18" fillId="0" borderId="48" xfId="0" applyNumberFormat="1" applyFont="1" applyBorder="1" applyProtection="1">
      <alignment vertical="center"/>
    </xf>
    <xf numFmtId="49" fontId="18" fillId="0" borderId="48" xfId="0" applyNumberFormat="1" applyFont="1" applyBorder="1" applyAlignment="1" applyProtection="1">
      <alignment horizontal="left" vertical="center"/>
      <protection locked="0"/>
    </xf>
    <xf numFmtId="0" fontId="19" fillId="0" borderId="31" xfId="0" applyFont="1" applyBorder="1" applyAlignment="1" applyProtection="1">
      <alignment horizontal="center" vertical="center"/>
      <protection locked="0"/>
    </xf>
    <xf numFmtId="0" fontId="20" fillId="5" borderId="48" xfId="0" applyFont="1" applyFill="1" applyBorder="1">
      <alignment vertical="center"/>
    </xf>
    <xf numFmtId="0" fontId="18" fillId="5" borderId="48" xfId="0" applyFont="1" applyFill="1" applyBorder="1" applyAlignment="1">
      <alignment horizontal="center" vertical="center"/>
    </xf>
    <xf numFmtId="179" fontId="18" fillId="5" borderId="48" xfId="0" applyNumberFormat="1" applyFont="1" applyFill="1" applyBorder="1">
      <alignment vertical="center"/>
    </xf>
    <xf numFmtId="0" fontId="19" fillId="5" borderId="0" xfId="0" applyFont="1" applyFill="1" applyBorder="1" applyAlignment="1">
      <alignment horizontal="center" vertical="center"/>
    </xf>
    <xf numFmtId="0" fontId="0" fillId="5" borderId="48" xfId="0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5" borderId="50" xfId="0" applyFill="1" applyBorder="1" applyAlignment="1">
      <alignment vertical="center"/>
    </xf>
    <xf numFmtId="0" fontId="2" fillId="4" borderId="6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6" borderId="69" xfId="0" applyFont="1" applyFill="1" applyBorder="1" applyAlignment="1" applyProtection="1">
      <alignment horizontal="center" vertical="center"/>
      <protection locked="0"/>
    </xf>
    <xf numFmtId="0" fontId="2" fillId="6" borderId="70" xfId="0" applyFont="1" applyFill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21" fillId="3" borderId="4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0" fillId="4" borderId="7" xfId="0" applyFill="1" applyBorder="1" applyAlignment="1">
      <alignment horizontal="center" vertical="center"/>
    </xf>
    <xf numFmtId="180" fontId="2" fillId="0" borderId="72" xfId="0" applyNumberFormat="1" applyFont="1" applyBorder="1" applyAlignment="1" applyProtection="1">
      <alignment horizontal="center" vertical="center"/>
      <protection locked="0"/>
    </xf>
    <xf numFmtId="180" fontId="2" fillId="0" borderId="48" xfId="0" applyNumberFormat="1" applyFont="1" applyBorder="1" applyAlignment="1" applyProtection="1">
      <alignment horizontal="center" vertical="center"/>
      <protection locked="0"/>
    </xf>
    <xf numFmtId="180" fontId="2" fillId="0" borderId="73" xfId="0" applyNumberFormat="1" applyFont="1" applyBorder="1" applyAlignment="1" applyProtection="1">
      <alignment horizontal="center" vertical="center"/>
      <protection locked="0"/>
    </xf>
    <xf numFmtId="180" fontId="2" fillId="0" borderId="50" xfId="0" applyNumberFormat="1" applyFont="1" applyBorder="1" applyAlignment="1" applyProtection="1">
      <alignment horizontal="center" vertical="center"/>
      <protection locked="0"/>
    </xf>
    <xf numFmtId="0" fontId="2" fillId="0" borderId="72" xfId="0" applyNumberFormat="1" applyFont="1" applyBorder="1" applyAlignment="1" applyProtection="1">
      <alignment horizontal="center" vertical="center"/>
      <protection locked="0"/>
    </xf>
    <xf numFmtId="0" fontId="2" fillId="0" borderId="48" xfId="0" applyNumberFormat="1" applyFont="1" applyBorder="1" applyAlignment="1" applyProtection="1">
      <alignment horizontal="center" vertical="center"/>
      <protection locked="0"/>
    </xf>
    <xf numFmtId="0" fontId="2" fillId="0" borderId="73" xfId="0" applyNumberFormat="1" applyFont="1" applyBorder="1" applyAlignment="1" applyProtection="1">
      <alignment horizontal="center" vertical="center"/>
      <protection locked="0"/>
    </xf>
    <xf numFmtId="0" fontId="2" fillId="0" borderId="50" xfId="0" applyNumberFormat="1" applyFont="1" applyBorder="1" applyAlignment="1" applyProtection="1">
      <alignment horizontal="center" vertical="center"/>
      <protection locked="0"/>
    </xf>
    <xf numFmtId="0" fontId="18" fillId="4" borderId="3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0" fontId="10" fillId="0" borderId="56" xfId="0" applyFont="1" applyBorder="1" applyAlignment="1" applyProtection="1">
      <alignment horizontal="center" vertical="center" shrinkToFit="1"/>
      <protection locked="0"/>
    </xf>
    <xf numFmtId="0" fontId="0" fillId="4" borderId="56" xfId="0" applyFill="1" applyBorder="1" applyAlignment="1">
      <alignment horizontal="center" vertical="center"/>
    </xf>
    <xf numFmtId="49" fontId="18" fillId="0" borderId="57" xfId="0" applyNumberFormat="1" applyFont="1" applyBorder="1" applyAlignment="1" applyProtection="1">
      <alignment horizontal="left" vertical="center"/>
      <protection locked="0"/>
    </xf>
    <xf numFmtId="0" fontId="18" fillId="0" borderId="47" xfId="0" applyFont="1" applyBorder="1" applyAlignment="1" applyProtection="1">
      <alignment horizontal="left" vertical="center"/>
    </xf>
    <xf numFmtId="49" fontId="18" fillId="0" borderId="48" xfId="0" applyNumberFormat="1" applyFont="1" applyBorder="1" applyAlignment="1" applyProtection="1">
      <alignment horizontal="center" vertical="center"/>
      <protection locked="0"/>
    </xf>
    <xf numFmtId="0" fontId="19" fillId="0" borderId="29" xfId="0" applyFont="1" applyBorder="1" applyAlignment="1" applyProtection="1">
      <alignment horizontal="center" vertical="center"/>
      <protection locked="0"/>
    </xf>
    <xf numFmtId="49" fontId="18" fillId="0" borderId="30" xfId="0" applyNumberFormat="1" applyFont="1" applyBorder="1" applyAlignment="1" applyProtection="1">
      <alignment horizontal="center" vertical="center"/>
      <protection locked="0"/>
    </xf>
    <xf numFmtId="49" fontId="18" fillId="0" borderId="31" xfId="0" applyNumberFormat="1" applyFont="1" applyBorder="1" applyAlignment="1" applyProtection="1">
      <alignment horizontal="center" vertical="center"/>
      <protection locked="0"/>
    </xf>
    <xf numFmtId="0" fontId="18" fillId="5" borderId="57" xfId="0" applyFont="1" applyFill="1" applyBorder="1" applyAlignment="1">
      <alignment horizontal="center" vertical="center"/>
    </xf>
    <xf numFmtId="0" fontId="18" fillId="5" borderId="47" xfId="0" applyFont="1" applyFill="1" applyBorder="1" applyAlignment="1" applyProtection="1">
      <alignment horizontal="left" vertical="center"/>
    </xf>
    <xf numFmtId="49" fontId="18" fillId="5" borderId="48" xfId="0" applyNumberFormat="1" applyFont="1" applyFill="1" applyBorder="1" applyAlignment="1" applyProtection="1">
      <alignment horizontal="center" vertical="center"/>
      <protection locked="0"/>
    </xf>
    <xf numFmtId="0" fontId="19" fillId="5" borderId="74" xfId="0" applyFont="1" applyFill="1" applyBorder="1" applyAlignment="1">
      <alignment horizontal="center" vertical="center"/>
    </xf>
    <xf numFmtId="49" fontId="18" fillId="5" borderId="30" xfId="0" applyNumberFormat="1" applyFont="1" applyFill="1" applyBorder="1" applyAlignment="1" applyProtection="1">
      <alignment horizontal="center" vertical="center"/>
      <protection locked="0"/>
    </xf>
    <xf numFmtId="49" fontId="18" fillId="5" borderId="31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80" fontId="2" fillId="0" borderId="69" xfId="0" applyNumberFormat="1" applyFont="1" applyBorder="1" applyAlignment="1" applyProtection="1">
      <alignment horizontal="center" vertical="center"/>
      <protection locked="0"/>
    </xf>
    <xf numFmtId="180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69" xfId="0" applyNumberFormat="1" applyFont="1" applyBorder="1" applyAlignment="1" applyProtection="1">
      <alignment horizontal="center" vertical="center"/>
      <protection locked="0"/>
    </xf>
    <xf numFmtId="0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5" borderId="3" xfId="0" applyFont="1" applyFill="1" applyBorder="1">
      <alignment vertical="center"/>
    </xf>
    <xf numFmtId="0" fontId="8" fillId="0" borderId="0" xfId="0" applyFont="1">
      <alignment vertical="center"/>
    </xf>
    <xf numFmtId="0" fontId="0" fillId="7" borderId="65" xfId="0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10" fillId="0" borderId="47" xfId="0" applyFont="1" applyBorder="1" applyAlignment="1" applyProtection="1">
      <alignment horizontal="center" vertical="center" shrinkToFit="1"/>
      <protection locked="0"/>
    </xf>
    <xf numFmtId="0" fontId="0" fillId="4" borderId="68" xfId="0" applyFill="1" applyBorder="1">
      <alignment vertical="center"/>
    </xf>
    <xf numFmtId="0" fontId="18" fillId="0" borderId="57" xfId="0" applyFont="1" applyBorder="1" applyAlignment="1" applyProtection="1">
      <alignment horizontal="left" vertical="center"/>
    </xf>
    <xf numFmtId="0" fontId="2" fillId="0" borderId="23" xfId="0" applyFont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left" vertical="center"/>
    </xf>
    <xf numFmtId="49" fontId="18" fillId="0" borderId="29" xfId="0" applyNumberFormat="1" applyFont="1" applyBorder="1" applyAlignment="1" applyProtection="1">
      <alignment horizontal="center" vertical="center"/>
      <protection locked="0"/>
    </xf>
    <xf numFmtId="0" fontId="18" fillId="5" borderId="57" xfId="0" applyFont="1" applyFill="1" applyBorder="1" applyAlignment="1" applyProtection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8" fillId="5" borderId="31" xfId="0" applyFont="1" applyFill="1" applyBorder="1" applyAlignment="1" applyProtection="1">
      <alignment horizontal="left" vertical="center"/>
    </xf>
    <xf numFmtId="49" fontId="18" fillId="5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69" xfId="0" applyFont="1" applyFill="1" applyBorder="1">
      <alignment vertical="center"/>
    </xf>
    <xf numFmtId="0" fontId="2" fillId="5" borderId="75" xfId="0" applyFont="1" applyFill="1" applyBorder="1">
      <alignment vertical="center"/>
    </xf>
    <xf numFmtId="0" fontId="2" fillId="5" borderId="71" xfId="0" applyFont="1" applyFill="1" applyBorder="1">
      <alignment vertical="center"/>
    </xf>
    <xf numFmtId="0" fontId="17" fillId="0" borderId="14" xfId="0" applyFont="1" applyBorder="1" applyAlignment="1" applyProtection="1" quotePrefix="1">
      <alignment horizontal="center" vertical="center"/>
      <protection locked="0"/>
    </xf>
    <xf numFmtId="0" fontId="1" fillId="0" borderId="14" xfId="49" applyBorder="1" applyAlignment="1" quotePrefix="1">
      <alignment vertical="center" shrinkToFit="1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8496300" y="5763895"/>
          <a:ext cx="12382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8496300" y="7585710"/>
          <a:ext cx="12382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963025" y="116268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10810875" y="116268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943100" y="4571365"/>
          <a:ext cx="23812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3067050" y="4571365"/>
          <a:ext cx="22860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Normal="100" zoomScaleSheetLayoutView="100" workbookViewId="0">
      <selection activeCell="Y27" sqref="Y27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45" width="1.625" customWidth="1"/>
    <col min="46" max="46" width="5.875" style="36" customWidth="1"/>
    <col min="47" max="47" width="20.125" style="36" customWidth="1"/>
    <col min="48" max="48" width="9.25" style="36" customWidth="1"/>
    <col min="49" max="49" width="12" style="36" customWidth="1"/>
    <col min="50" max="50" width="12.125" style="36" customWidth="1"/>
    <col min="51" max="51" width="11.375" style="36" customWidth="1"/>
    <col min="52" max="52" width="6.625" style="36" customWidth="1"/>
    <col min="53" max="16384" width="9" style="36"/>
  </cols>
  <sheetData>
    <row r="1" ht="29.25" spans="1:4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</row>
    <row r="2" ht="14.45" customHeight="1" spans="1:50">
      <c r="A2" s="39" t="s">
        <v>1</v>
      </c>
      <c r="B2" s="40"/>
      <c r="C2" s="41" t="s">
        <v>2</v>
      </c>
      <c r="D2" s="42"/>
      <c r="E2" s="42"/>
      <c r="F2" s="42"/>
      <c r="G2" s="42"/>
      <c r="H2" s="42"/>
      <c r="I2" s="136"/>
      <c r="J2" s="137" t="s">
        <v>3</v>
      </c>
      <c r="K2" s="138"/>
      <c r="L2" s="138"/>
      <c r="M2" s="138"/>
      <c r="N2" s="138"/>
      <c r="O2" s="139"/>
      <c r="P2" s="137" t="s">
        <v>4</v>
      </c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207" t="s">
        <v>5</v>
      </c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137"/>
      <c r="AT2" s="241"/>
      <c r="AV2" s="242" t="s">
        <v>6</v>
      </c>
      <c r="AW2" t="s">
        <v>7</v>
      </c>
      <c r="AX2" t="s">
        <v>8</v>
      </c>
    </row>
    <row r="3" ht="24" customHeight="1" spans="1:51">
      <c r="A3" s="43" t="s">
        <v>9</v>
      </c>
      <c r="B3" s="44"/>
      <c r="C3" s="45" t="s">
        <v>10</v>
      </c>
      <c r="D3" s="46"/>
      <c r="E3" s="46"/>
      <c r="F3" s="46"/>
      <c r="G3" s="46"/>
      <c r="H3" s="46"/>
      <c r="I3" s="140"/>
      <c r="J3" s="141" t="s">
        <v>6</v>
      </c>
      <c r="K3" s="142"/>
      <c r="L3" s="142"/>
      <c r="M3" s="142"/>
      <c r="N3" s="142"/>
      <c r="O3" s="143"/>
      <c r="P3" s="144" t="s">
        <v>11</v>
      </c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208" t="s">
        <v>8</v>
      </c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43"/>
      <c r="AT3" s="244"/>
      <c r="AV3" s="242" t="s">
        <v>12</v>
      </c>
      <c r="AW3" t="s">
        <v>13</v>
      </c>
      <c r="AX3" t="s">
        <v>14</v>
      </c>
      <c r="AY3" t="s">
        <v>15</v>
      </c>
    </row>
    <row r="4" ht="20.1" customHeight="1" spans="1:51">
      <c r="A4" s="47" t="s">
        <v>16</v>
      </c>
      <c r="B4" s="48"/>
      <c r="C4" s="49">
        <v>433426487</v>
      </c>
      <c r="D4" s="50"/>
      <c r="E4" s="50"/>
      <c r="F4" s="50"/>
      <c r="G4" s="50"/>
      <c r="H4" s="50"/>
      <c r="I4" s="145"/>
      <c r="J4" s="146" t="s">
        <v>17</v>
      </c>
      <c r="K4" s="147"/>
      <c r="L4" s="147"/>
      <c r="M4" s="147"/>
      <c r="N4" s="147"/>
      <c r="O4" s="148"/>
      <c r="P4" s="149" t="s">
        <v>18</v>
      </c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53"/>
      <c r="AT4" s="244"/>
      <c r="AV4" s="242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51" t="s">
        <v>20</v>
      </c>
      <c r="B5" s="52"/>
      <c r="C5" s="53"/>
      <c r="D5" s="54"/>
      <c r="E5" s="54"/>
      <c r="F5" s="54"/>
      <c r="G5" s="54"/>
      <c r="H5" s="54"/>
      <c r="I5" s="150"/>
      <c r="J5" s="151">
        <v>15001</v>
      </c>
      <c r="K5" s="151"/>
      <c r="L5" s="151"/>
      <c r="M5" s="151"/>
      <c r="N5" s="151"/>
      <c r="O5" s="151"/>
      <c r="P5" s="152" t="s">
        <v>21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209" t="s">
        <v>22</v>
      </c>
      <c r="AF5" s="178"/>
      <c r="AG5" s="178"/>
      <c r="AH5" s="178"/>
      <c r="AI5" s="178"/>
      <c r="AJ5" s="178"/>
      <c r="AK5" s="221"/>
      <c r="AL5" s="221"/>
      <c r="AM5" s="221"/>
      <c r="AN5" s="221"/>
      <c r="AO5" s="221"/>
      <c r="AP5" s="221"/>
      <c r="AQ5" s="221"/>
      <c r="AR5" s="221"/>
      <c r="AS5" s="245"/>
      <c r="AT5" s="244"/>
      <c r="AV5" s="242" t="s">
        <v>23</v>
      </c>
      <c r="AW5" t="s">
        <v>24</v>
      </c>
    </row>
    <row r="6" ht="22.5" customHeight="1" spans="1:46">
      <c r="A6" s="55" t="s">
        <v>25</v>
      </c>
      <c r="B6" s="56"/>
      <c r="C6" s="57" t="s">
        <v>26</v>
      </c>
      <c r="D6" s="58"/>
      <c r="E6" s="59" t="s">
        <v>27</v>
      </c>
      <c r="F6" s="60"/>
      <c r="G6" s="61" t="s">
        <v>28</v>
      </c>
      <c r="H6" s="61"/>
      <c r="I6" s="61"/>
      <c r="J6" s="61" t="s">
        <v>29</v>
      </c>
      <c r="K6" s="61"/>
      <c r="L6" s="61"/>
      <c r="M6" s="61" t="s">
        <v>30</v>
      </c>
      <c r="N6" s="61"/>
      <c r="O6" s="61"/>
      <c r="P6" s="153" t="s">
        <v>31</v>
      </c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222" t="s">
        <v>32</v>
      </c>
      <c r="AL6" s="222"/>
      <c r="AM6" s="222"/>
      <c r="AN6" s="222"/>
      <c r="AO6" s="222"/>
      <c r="AP6" s="222"/>
      <c r="AQ6" s="222"/>
      <c r="AR6" s="222"/>
      <c r="AS6" s="222"/>
      <c r="AT6" s="246" t="s">
        <v>33</v>
      </c>
    </row>
    <row r="7" ht="13.5" customHeight="1" spans="1:46">
      <c r="A7" s="55"/>
      <c r="B7" s="56"/>
      <c r="C7" s="62" t="s">
        <v>34</v>
      </c>
      <c r="D7" s="63"/>
      <c r="E7" s="63" t="s">
        <v>35</v>
      </c>
      <c r="F7" s="64"/>
      <c r="G7" s="65">
        <v>512518201</v>
      </c>
      <c r="H7" s="65"/>
      <c r="I7" s="65"/>
      <c r="J7" s="65"/>
      <c r="K7" s="65"/>
      <c r="L7" s="65"/>
      <c r="M7" s="258" t="s">
        <v>36</v>
      </c>
      <c r="N7" s="65"/>
      <c r="O7" s="65"/>
      <c r="P7" s="155" t="s">
        <v>37</v>
      </c>
      <c r="Q7" s="180"/>
      <c r="R7" s="181" t="s">
        <v>38</v>
      </c>
      <c r="S7" s="181"/>
      <c r="T7" s="181"/>
      <c r="U7" s="181"/>
      <c r="V7" s="182" t="s">
        <v>39</v>
      </c>
      <c r="W7" s="183" t="s">
        <v>40</v>
      </c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223"/>
      <c r="AK7" s="224" t="s">
        <v>41</v>
      </c>
      <c r="AL7" s="225" t="s">
        <v>42</v>
      </c>
      <c r="AM7" s="225"/>
      <c r="AN7" s="225"/>
      <c r="AO7" s="225"/>
      <c r="AP7" s="225"/>
      <c r="AQ7" s="225"/>
      <c r="AR7" s="225"/>
      <c r="AS7" s="247" t="s">
        <v>43</v>
      </c>
      <c r="AT7" s="248">
        <v>41</v>
      </c>
    </row>
    <row r="8" ht="18" customHeight="1" spans="1:46">
      <c r="A8" s="55"/>
      <c r="B8" s="56"/>
      <c r="C8" s="66" t="s">
        <v>44</v>
      </c>
      <c r="D8" s="67"/>
      <c r="E8" s="68" t="s">
        <v>45</v>
      </c>
      <c r="F8" s="69"/>
      <c r="G8" s="65"/>
      <c r="H8" s="65"/>
      <c r="I8" s="65"/>
      <c r="J8" s="65"/>
      <c r="K8" s="65"/>
      <c r="L8" s="65"/>
      <c r="M8" s="65"/>
      <c r="N8" s="65"/>
      <c r="O8" s="65"/>
      <c r="P8" s="156" t="s">
        <v>46</v>
      </c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226"/>
      <c r="AK8" s="227" t="s">
        <v>47</v>
      </c>
      <c r="AL8" s="228"/>
      <c r="AM8" s="228"/>
      <c r="AN8" s="228"/>
      <c r="AO8" s="249" t="s">
        <v>39</v>
      </c>
      <c r="AP8" s="228" t="s">
        <v>48</v>
      </c>
      <c r="AQ8" s="228"/>
      <c r="AR8" s="228"/>
      <c r="AS8" s="250"/>
      <c r="AT8" s="248"/>
    </row>
    <row r="9" ht="14.45" customHeight="1" spans="1:46">
      <c r="A9" s="55" t="s">
        <v>49</v>
      </c>
      <c r="B9" s="56"/>
      <c r="C9" s="62" t="s">
        <v>50</v>
      </c>
      <c r="D9" s="63"/>
      <c r="E9" s="63" t="s">
        <v>51</v>
      </c>
      <c r="F9" s="64"/>
      <c r="G9" s="65">
        <v>521917856</v>
      </c>
      <c r="H9" s="65"/>
      <c r="I9" s="65"/>
      <c r="J9" s="65"/>
      <c r="K9" s="65"/>
      <c r="L9" s="65"/>
      <c r="M9" s="65"/>
      <c r="N9" s="65"/>
      <c r="O9" s="65"/>
      <c r="P9" s="155" t="s">
        <v>37</v>
      </c>
      <c r="Q9" s="180"/>
      <c r="R9" s="181" t="s">
        <v>52</v>
      </c>
      <c r="S9" s="181"/>
      <c r="T9" s="181"/>
      <c r="U9" s="181"/>
      <c r="V9" s="182" t="s">
        <v>39</v>
      </c>
      <c r="W9" s="183" t="s">
        <v>53</v>
      </c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223"/>
      <c r="AK9" s="224" t="s">
        <v>41</v>
      </c>
      <c r="AL9" s="225" t="s">
        <v>54</v>
      </c>
      <c r="AM9" s="225"/>
      <c r="AN9" s="225"/>
      <c r="AO9" s="225"/>
      <c r="AP9" s="225"/>
      <c r="AQ9" s="225"/>
      <c r="AR9" s="225"/>
      <c r="AS9" s="247" t="s">
        <v>43</v>
      </c>
      <c r="AT9" s="248">
        <v>47</v>
      </c>
    </row>
    <row r="10" ht="18" customHeight="1" spans="1:46">
      <c r="A10" s="55"/>
      <c r="B10" s="56"/>
      <c r="C10" s="66" t="s">
        <v>55</v>
      </c>
      <c r="D10" s="67"/>
      <c r="E10" s="68" t="s">
        <v>56</v>
      </c>
      <c r="F10" s="69"/>
      <c r="G10" s="65"/>
      <c r="H10" s="65"/>
      <c r="I10" s="65"/>
      <c r="J10" s="65"/>
      <c r="K10" s="65"/>
      <c r="L10" s="65"/>
      <c r="M10" s="65"/>
      <c r="N10" s="65"/>
      <c r="O10" s="65"/>
      <c r="P10" s="156" t="s">
        <v>57</v>
      </c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226"/>
      <c r="AK10" s="227" t="s">
        <v>58</v>
      </c>
      <c r="AL10" s="228"/>
      <c r="AM10" s="228"/>
      <c r="AN10" s="228"/>
      <c r="AO10" s="249" t="s">
        <v>39</v>
      </c>
      <c r="AP10" s="228" t="s">
        <v>59</v>
      </c>
      <c r="AQ10" s="228"/>
      <c r="AR10" s="228"/>
      <c r="AS10" s="250"/>
      <c r="AT10" s="248"/>
    </row>
    <row r="11" ht="14.45" customHeight="1" spans="1:46">
      <c r="A11" s="55" t="s">
        <v>60</v>
      </c>
      <c r="B11" s="56"/>
      <c r="C11" s="62" t="s">
        <v>61</v>
      </c>
      <c r="D11" s="63"/>
      <c r="E11" s="70" t="s">
        <v>62</v>
      </c>
      <c r="F11" s="64"/>
      <c r="G11" s="65">
        <v>519066900</v>
      </c>
      <c r="H11" s="65"/>
      <c r="I11" s="65"/>
      <c r="J11" s="65"/>
      <c r="K11" s="65"/>
      <c r="L11" s="65"/>
      <c r="M11" s="65"/>
      <c r="N11" s="65"/>
      <c r="O11" s="65"/>
      <c r="P11" s="155" t="s">
        <v>37</v>
      </c>
      <c r="Q11" s="180"/>
      <c r="R11" s="181" t="s">
        <v>38</v>
      </c>
      <c r="S11" s="181"/>
      <c r="T11" s="181"/>
      <c r="U11" s="181"/>
      <c r="V11" s="182" t="s">
        <v>39</v>
      </c>
      <c r="W11" s="183" t="s">
        <v>63</v>
      </c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223"/>
      <c r="AK11" s="224" t="s">
        <v>41</v>
      </c>
      <c r="AL11" s="225" t="s">
        <v>54</v>
      </c>
      <c r="AM11" s="225"/>
      <c r="AN11" s="225"/>
      <c r="AO11" s="225"/>
      <c r="AP11" s="225"/>
      <c r="AQ11" s="225"/>
      <c r="AR11" s="225"/>
      <c r="AS11" s="247" t="s">
        <v>43</v>
      </c>
      <c r="AT11" s="248">
        <v>46</v>
      </c>
    </row>
    <row r="12" ht="18" customHeight="1" spans="1:46">
      <c r="A12" s="55"/>
      <c r="B12" s="56"/>
      <c r="C12" s="71" t="s">
        <v>64</v>
      </c>
      <c r="D12" s="67"/>
      <c r="E12" s="68" t="s">
        <v>65</v>
      </c>
      <c r="F12" s="69"/>
      <c r="G12" s="65"/>
      <c r="H12" s="65"/>
      <c r="I12" s="65"/>
      <c r="J12" s="65"/>
      <c r="K12" s="65"/>
      <c r="L12" s="65"/>
      <c r="M12" s="65"/>
      <c r="N12" s="65"/>
      <c r="O12" s="65"/>
      <c r="P12" s="156" t="s">
        <v>66</v>
      </c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226"/>
      <c r="AK12" s="227" t="s">
        <v>67</v>
      </c>
      <c r="AL12" s="228"/>
      <c r="AM12" s="228"/>
      <c r="AN12" s="228"/>
      <c r="AO12" s="249" t="s">
        <v>39</v>
      </c>
      <c r="AP12" s="228" t="s">
        <v>68</v>
      </c>
      <c r="AQ12" s="228"/>
      <c r="AR12" s="228"/>
      <c r="AS12" s="250"/>
      <c r="AT12" s="248"/>
    </row>
    <row r="13" customHeight="1" spans="1:46">
      <c r="A13" s="55" t="s">
        <v>69</v>
      </c>
      <c r="B13" s="56"/>
      <c r="C13" s="72"/>
      <c r="D13" s="63"/>
      <c r="E13" s="63"/>
      <c r="F13" s="64"/>
      <c r="G13" s="73"/>
      <c r="H13" s="73"/>
      <c r="I13" s="73"/>
      <c r="J13" s="73"/>
      <c r="K13" s="73"/>
      <c r="L13" s="73"/>
      <c r="M13" s="73"/>
      <c r="N13" s="73"/>
      <c r="O13" s="73"/>
      <c r="P13" s="157"/>
      <c r="Q13" s="185"/>
      <c r="R13" s="186"/>
      <c r="S13" s="186"/>
      <c r="T13" s="186"/>
      <c r="U13" s="186"/>
      <c r="V13" s="18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229"/>
      <c r="AK13" s="230"/>
      <c r="AL13" s="231"/>
      <c r="AM13" s="231"/>
      <c r="AN13" s="231"/>
      <c r="AO13" s="231"/>
      <c r="AP13" s="231"/>
      <c r="AQ13" s="231"/>
      <c r="AR13" s="231"/>
      <c r="AS13" s="251"/>
      <c r="AT13" s="252"/>
    </row>
    <row r="14" ht="18" customHeight="1" spans="1:46">
      <c r="A14" s="55"/>
      <c r="B14" s="56"/>
      <c r="C14" s="74"/>
      <c r="D14" s="67"/>
      <c r="E14" s="67"/>
      <c r="F14" s="69"/>
      <c r="G14" s="73"/>
      <c r="H14" s="73"/>
      <c r="I14" s="73"/>
      <c r="J14" s="73"/>
      <c r="K14" s="73"/>
      <c r="L14" s="73"/>
      <c r="M14" s="73"/>
      <c r="N14" s="73"/>
      <c r="O14" s="73"/>
      <c r="P14" s="15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232"/>
      <c r="AK14" s="233"/>
      <c r="AL14" s="234"/>
      <c r="AM14" s="234"/>
      <c r="AN14" s="234"/>
      <c r="AO14" s="253"/>
      <c r="AP14" s="234"/>
      <c r="AQ14" s="234"/>
      <c r="AR14" s="234"/>
      <c r="AS14" s="254"/>
      <c r="AT14" s="252"/>
    </row>
    <row r="15" customHeight="1" spans="1:46">
      <c r="A15" s="75" t="s">
        <v>70</v>
      </c>
      <c r="B15" s="56"/>
      <c r="C15" s="62" t="s">
        <v>34</v>
      </c>
      <c r="D15" s="63"/>
      <c r="E15" s="63" t="s">
        <v>35</v>
      </c>
      <c r="F15" s="64"/>
      <c r="G15" s="73"/>
      <c r="H15" s="73"/>
      <c r="I15" s="73"/>
      <c r="J15" s="73"/>
      <c r="K15" s="73"/>
      <c r="L15" s="73"/>
      <c r="M15" s="73"/>
      <c r="N15" s="73"/>
      <c r="O15" s="73"/>
      <c r="P15" s="155" t="s">
        <v>37</v>
      </c>
      <c r="Q15" s="180"/>
      <c r="R15" s="181" t="s">
        <v>38</v>
      </c>
      <c r="S15" s="181"/>
      <c r="T15" s="181"/>
      <c r="U15" s="181"/>
      <c r="V15" s="182" t="s">
        <v>39</v>
      </c>
      <c r="W15" s="183" t="s">
        <v>40</v>
      </c>
      <c r="X15" s="183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223"/>
      <c r="AK15" s="224" t="s">
        <v>41</v>
      </c>
      <c r="AL15" s="225" t="s">
        <v>42</v>
      </c>
      <c r="AM15" s="225"/>
      <c r="AN15" s="225"/>
      <c r="AO15" s="225"/>
      <c r="AP15" s="225"/>
      <c r="AQ15" s="225"/>
      <c r="AR15" s="225"/>
      <c r="AS15" s="247" t="s">
        <v>43</v>
      </c>
      <c r="AT15" s="248">
        <v>41</v>
      </c>
    </row>
    <row r="16" ht="18" customHeight="1" spans="1:46">
      <c r="A16" s="55"/>
      <c r="B16" s="56"/>
      <c r="C16" s="66" t="s">
        <v>44</v>
      </c>
      <c r="D16" s="67"/>
      <c r="E16" s="68" t="s">
        <v>45</v>
      </c>
      <c r="F16" s="69"/>
      <c r="G16" s="73"/>
      <c r="H16" s="73"/>
      <c r="I16" s="73"/>
      <c r="J16" s="73"/>
      <c r="K16" s="73"/>
      <c r="L16" s="73"/>
      <c r="M16" s="73"/>
      <c r="N16" s="73"/>
      <c r="O16" s="73"/>
      <c r="P16" s="156" t="s">
        <v>46</v>
      </c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226"/>
      <c r="AK16" s="227" t="s">
        <v>47</v>
      </c>
      <c r="AL16" s="228"/>
      <c r="AM16" s="228"/>
      <c r="AN16" s="228"/>
      <c r="AO16" s="249" t="s">
        <v>39</v>
      </c>
      <c r="AP16" s="228" t="s">
        <v>48</v>
      </c>
      <c r="AQ16" s="228"/>
      <c r="AR16" s="228"/>
      <c r="AS16" s="250"/>
      <c r="AT16" s="248"/>
    </row>
    <row r="17" spans="1:46">
      <c r="A17" s="55" t="s">
        <v>71</v>
      </c>
      <c r="B17" s="56"/>
      <c r="C17" s="76" t="str">
        <f>IF(P16="","",P16)</f>
        <v>いすみ市小池1104-1</v>
      </c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15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255"/>
    </row>
    <row r="18" spans="1:46">
      <c r="A18" s="55"/>
      <c r="B18" s="5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16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190"/>
      <c r="AT18" s="256"/>
    </row>
    <row r="19" ht="14.45" customHeight="1" spans="1:46">
      <c r="A19" s="55" t="s">
        <v>72</v>
      </c>
      <c r="B19" s="56"/>
      <c r="C19" s="76" t="str">
        <f>IF(AL15="","",AL15&amp;"-"&amp;AK16&amp;"-"&amp;AP16)</f>
        <v>080-5543-6337</v>
      </c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16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256"/>
    </row>
    <row r="20" ht="14.45" customHeight="1" spans="1:46">
      <c r="A20" s="55"/>
      <c r="B20" s="5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16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256"/>
    </row>
    <row r="21" ht="14.45" customHeight="1" spans="1:46">
      <c r="A21" s="55" t="s">
        <v>73</v>
      </c>
      <c r="B21" s="56"/>
      <c r="C21" s="77">
        <v>80</v>
      </c>
      <c r="D21" s="78"/>
      <c r="E21" s="78">
        <v>5543</v>
      </c>
      <c r="F21" s="78"/>
      <c r="G21" s="78">
        <v>6337</v>
      </c>
      <c r="H21" s="78"/>
      <c r="I21" s="161"/>
      <c r="J21" s="161"/>
      <c r="K21" s="161"/>
      <c r="L21" s="161"/>
      <c r="M21" s="161"/>
      <c r="N21" s="161"/>
      <c r="O21" s="162"/>
      <c r="P21" s="16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256"/>
    </row>
    <row r="22" ht="14.45" customHeight="1" spans="1:46">
      <c r="A22" s="79"/>
      <c r="B22" s="80"/>
      <c r="C22" s="81"/>
      <c r="D22" s="82"/>
      <c r="E22" s="82"/>
      <c r="F22" s="82"/>
      <c r="G22" s="82"/>
      <c r="H22" s="82"/>
      <c r="I22" s="163"/>
      <c r="J22" s="163"/>
      <c r="K22" s="163"/>
      <c r="L22" s="163"/>
      <c r="M22" s="163"/>
      <c r="N22" s="163"/>
      <c r="O22" s="164"/>
      <c r="P22" s="165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257"/>
    </row>
    <row r="23" ht="14.1" customHeight="1" spans="1:45">
      <c r="A23" s="83" t="s">
        <v>74</v>
      </c>
      <c r="B23" s="84" t="s">
        <v>75</v>
      </c>
      <c r="C23" s="85" t="s">
        <v>76</v>
      </c>
      <c r="D23" s="86"/>
      <c r="E23" s="87" t="s">
        <v>77</v>
      </c>
      <c r="F23" s="88"/>
      <c r="G23" s="84" t="s">
        <v>78</v>
      </c>
      <c r="H23" s="84"/>
      <c r="I23" s="84" t="s">
        <v>79</v>
      </c>
      <c r="J23" s="84"/>
      <c r="K23" s="84"/>
      <c r="L23" s="84"/>
      <c r="M23" s="84" t="s">
        <v>80</v>
      </c>
      <c r="N23" s="84"/>
      <c r="O23" s="84"/>
      <c r="P23" s="166" t="s">
        <v>81</v>
      </c>
      <c r="Q23" s="84"/>
      <c r="R23" s="84"/>
      <c r="S23" s="84"/>
      <c r="T23" s="192"/>
      <c r="U23" s="193"/>
      <c r="V23" s="193"/>
      <c r="W23" s="193"/>
      <c r="X23" s="193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89"/>
      <c r="B24" s="56"/>
      <c r="C24" s="90" t="s">
        <v>82</v>
      </c>
      <c r="D24" s="91"/>
      <c r="E24" s="92" t="s">
        <v>83</v>
      </c>
      <c r="F24" s="93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194"/>
      <c r="U24" s="36"/>
      <c r="V24" s="36"/>
      <c r="W24" s="36"/>
      <c r="X24" s="36"/>
      <c r="Y24" s="210" t="s">
        <v>84</v>
      </c>
      <c r="Z24" s="176"/>
      <c r="AA24" s="176"/>
      <c r="AB24" s="176"/>
      <c r="AC24" s="176"/>
      <c r="AD24" s="176"/>
      <c r="AE24" s="176"/>
      <c r="AF24" s="176"/>
      <c r="AG24" s="235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94">
        <v>1</v>
      </c>
      <c r="B25" s="95" t="s">
        <v>85</v>
      </c>
      <c r="C25" s="62" t="s">
        <v>50</v>
      </c>
      <c r="D25" s="63"/>
      <c r="E25" s="70" t="s">
        <v>86</v>
      </c>
      <c r="F25" s="64"/>
      <c r="G25" s="96">
        <v>5</v>
      </c>
      <c r="H25" s="97"/>
      <c r="I25" s="167" t="s">
        <v>87</v>
      </c>
      <c r="J25" s="168"/>
      <c r="K25" s="168"/>
      <c r="L25" s="97"/>
      <c r="M25" s="96">
        <v>518204303</v>
      </c>
      <c r="N25" s="168"/>
      <c r="O25" s="97"/>
      <c r="P25" s="96">
        <v>155</v>
      </c>
      <c r="Q25" s="168"/>
      <c r="R25" s="168"/>
      <c r="S25" s="168"/>
      <c r="T25" s="195"/>
      <c r="U25" s="36"/>
      <c r="V25" s="36"/>
      <c r="W25" s="36"/>
      <c r="X25" s="36"/>
      <c r="Y25" s="211">
        <v>7</v>
      </c>
      <c r="Z25" s="212"/>
      <c r="AA25" s="212"/>
      <c r="AB25" s="212"/>
      <c r="AC25" s="212"/>
      <c r="AD25" s="212"/>
      <c r="AE25" s="212"/>
      <c r="AF25" s="212"/>
      <c r="AG25" s="2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98"/>
      <c r="B26" s="99"/>
      <c r="C26" s="66" t="s">
        <v>55</v>
      </c>
      <c r="D26" s="67"/>
      <c r="E26" s="68" t="s">
        <v>88</v>
      </c>
      <c r="F26" s="69"/>
      <c r="G26" s="100"/>
      <c r="H26" s="101"/>
      <c r="I26" s="100"/>
      <c r="J26" s="169"/>
      <c r="K26" s="169"/>
      <c r="L26" s="101"/>
      <c r="M26" s="100"/>
      <c r="N26" s="169"/>
      <c r="O26" s="101"/>
      <c r="P26" s="100"/>
      <c r="Q26" s="169"/>
      <c r="R26" s="169"/>
      <c r="S26" s="169"/>
      <c r="T26" s="196"/>
      <c r="U26" s="36"/>
      <c r="V26" s="36"/>
      <c r="W26" s="36"/>
      <c r="X26" s="36"/>
      <c r="Y26" s="213"/>
      <c r="Z26" s="214"/>
      <c r="AA26" s="214"/>
      <c r="AB26" s="214"/>
      <c r="AC26" s="214"/>
      <c r="AD26" s="214"/>
      <c r="AE26" s="214"/>
      <c r="AF26" s="214"/>
      <c r="AG26" s="237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94">
        <v>2</v>
      </c>
      <c r="B27" s="102">
        <v>2</v>
      </c>
      <c r="C27" s="62" t="s">
        <v>89</v>
      </c>
      <c r="D27" s="63"/>
      <c r="E27" s="70" t="s">
        <v>90</v>
      </c>
      <c r="F27" s="64"/>
      <c r="G27" s="96">
        <v>5</v>
      </c>
      <c r="H27" s="97"/>
      <c r="I27" s="167" t="s">
        <v>91</v>
      </c>
      <c r="J27" s="168"/>
      <c r="K27" s="168"/>
      <c r="L27" s="97"/>
      <c r="M27" s="96">
        <v>521220840</v>
      </c>
      <c r="N27" s="168"/>
      <c r="O27" s="97"/>
      <c r="P27" s="96">
        <v>145</v>
      </c>
      <c r="Q27" s="168"/>
      <c r="R27" s="168"/>
      <c r="S27" s="168"/>
      <c r="T27" s="195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98"/>
      <c r="B28" s="99"/>
      <c r="C28" s="66" t="s">
        <v>92</v>
      </c>
      <c r="D28" s="67"/>
      <c r="E28" s="68" t="s">
        <v>93</v>
      </c>
      <c r="F28" s="69"/>
      <c r="G28" s="100"/>
      <c r="H28" s="101"/>
      <c r="I28" s="100"/>
      <c r="J28" s="169"/>
      <c r="K28" s="169"/>
      <c r="L28" s="101"/>
      <c r="M28" s="100"/>
      <c r="N28" s="169"/>
      <c r="O28" s="101"/>
      <c r="P28" s="100"/>
      <c r="Q28" s="169"/>
      <c r="R28" s="169"/>
      <c r="S28" s="169"/>
      <c r="T28" s="19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94">
        <v>3</v>
      </c>
      <c r="B29" s="102">
        <v>3</v>
      </c>
      <c r="C29" s="103" t="s">
        <v>94</v>
      </c>
      <c r="D29" s="63"/>
      <c r="E29" s="70" t="s">
        <v>95</v>
      </c>
      <c r="F29" s="64"/>
      <c r="G29" s="96">
        <v>5</v>
      </c>
      <c r="H29" s="97"/>
      <c r="I29" s="170" t="s">
        <v>96</v>
      </c>
      <c r="J29" s="168"/>
      <c r="K29" s="168"/>
      <c r="L29" s="97"/>
      <c r="M29" s="96">
        <v>520251159</v>
      </c>
      <c r="N29" s="168"/>
      <c r="O29" s="97"/>
      <c r="P29" s="96">
        <v>146</v>
      </c>
      <c r="Q29" s="168"/>
      <c r="R29" s="168"/>
      <c r="S29" s="168"/>
      <c r="T29" s="195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98"/>
      <c r="B30" s="99"/>
      <c r="C30" s="71" t="s">
        <v>97</v>
      </c>
      <c r="D30" s="67"/>
      <c r="E30" s="68" t="s">
        <v>98</v>
      </c>
      <c r="F30" s="69"/>
      <c r="G30" s="100"/>
      <c r="H30" s="101"/>
      <c r="I30" s="100"/>
      <c r="J30" s="169"/>
      <c r="K30" s="169"/>
      <c r="L30" s="101"/>
      <c r="M30" s="100"/>
      <c r="N30" s="169"/>
      <c r="O30" s="101"/>
      <c r="P30" s="100"/>
      <c r="Q30" s="169"/>
      <c r="R30" s="169"/>
      <c r="S30" s="169"/>
      <c r="T30" s="19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94">
        <v>4</v>
      </c>
      <c r="B31" s="102">
        <v>4</v>
      </c>
      <c r="C31" s="62" t="s">
        <v>99</v>
      </c>
      <c r="D31" s="63"/>
      <c r="E31" s="70" t="s">
        <v>100</v>
      </c>
      <c r="F31" s="64"/>
      <c r="G31" s="96">
        <v>5</v>
      </c>
      <c r="H31" s="97"/>
      <c r="I31" s="170" t="s">
        <v>101</v>
      </c>
      <c r="J31" s="168"/>
      <c r="K31" s="168"/>
      <c r="L31" s="97"/>
      <c r="M31" s="96">
        <v>522744604</v>
      </c>
      <c r="N31" s="168"/>
      <c r="O31" s="97"/>
      <c r="P31" s="96">
        <v>147</v>
      </c>
      <c r="Q31" s="168"/>
      <c r="R31" s="168"/>
      <c r="S31" s="168"/>
      <c r="T31" s="195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98"/>
      <c r="B32" s="99"/>
      <c r="C32" s="66" t="s">
        <v>102</v>
      </c>
      <c r="D32" s="67"/>
      <c r="E32" s="68" t="s">
        <v>103</v>
      </c>
      <c r="F32" s="69"/>
      <c r="G32" s="100"/>
      <c r="H32" s="101"/>
      <c r="I32" s="100"/>
      <c r="J32" s="169"/>
      <c r="K32" s="169"/>
      <c r="L32" s="101"/>
      <c r="M32" s="100"/>
      <c r="N32" s="169"/>
      <c r="O32" s="101"/>
      <c r="P32" s="100"/>
      <c r="Q32" s="169"/>
      <c r="R32" s="169"/>
      <c r="S32" s="169"/>
      <c r="T32" s="196"/>
      <c r="U32" s="36"/>
      <c r="V32" s="36"/>
      <c r="W32" s="36"/>
      <c r="X32" s="36"/>
      <c r="Y32" s="210" t="s">
        <v>104</v>
      </c>
      <c r="Z32" s="176"/>
      <c r="AA32" s="176"/>
      <c r="AB32" s="176"/>
      <c r="AC32" s="176"/>
      <c r="AD32" s="176"/>
      <c r="AE32" s="176"/>
      <c r="AF32" s="176"/>
      <c r="AG32" s="235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94">
        <v>5</v>
      </c>
      <c r="B33" s="102">
        <v>5</v>
      </c>
      <c r="C33" s="62" t="s">
        <v>105</v>
      </c>
      <c r="D33" s="63"/>
      <c r="E33" s="70" t="s">
        <v>106</v>
      </c>
      <c r="F33" s="64"/>
      <c r="G33" s="96">
        <v>5</v>
      </c>
      <c r="H33" s="97"/>
      <c r="I33" s="167" t="s">
        <v>87</v>
      </c>
      <c r="J33" s="168"/>
      <c r="K33" s="168"/>
      <c r="L33" s="97"/>
      <c r="M33" s="96">
        <v>523032885</v>
      </c>
      <c r="N33" s="168"/>
      <c r="O33" s="97"/>
      <c r="P33" s="96">
        <v>160</v>
      </c>
      <c r="Q33" s="168"/>
      <c r="R33" s="168"/>
      <c r="S33" s="168"/>
      <c r="T33" s="195"/>
      <c r="U33" s="36"/>
      <c r="V33" s="36"/>
      <c r="W33" s="36"/>
      <c r="X33" s="36"/>
      <c r="Y33" s="215">
        <v>1</v>
      </c>
      <c r="Z33" s="216"/>
      <c r="AA33" s="216"/>
      <c r="AB33" s="216"/>
      <c r="AC33" s="216"/>
      <c r="AD33" s="216"/>
      <c r="AE33" s="216"/>
      <c r="AF33" s="216"/>
      <c r="AG33" s="238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98"/>
      <c r="B34" s="99"/>
      <c r="C34" s="66" t="s">
        <v>107</v>
      </c>
      <c r="D34" s="67"/>
      <c r="E34" s="68" t="s">
        <v>108</v>
      </c>
      <c r="F34" s="69"/>
      <c r="G34" s="100"/>
      <c r="H34" s="101"/>
      <c r="I34" s="100"/>
      <c r="J34" s="169"/>
      <c r="K34" s="169"/>
      <c r="L34" s="101"/>
      <c r="M34" s="100"/>
      <c r="N34" s="169"/>
      <c r="O34" s="101"/>
      <c r="P34" s="100"/>
      <c r="Q34" s="169"/>
      <c r="R34" s="169"/>
      <c r="S34" s="169"/>
      <c r="T34" s="196"/>
      <c r="U34" s="36"/>
      <c r="V34" s="36"/>
      <c r="W34" s="36"/>
      <c r="X34" s="36"/>
      <c r="Y34" s="217"/>
      <c r="Z34" s="218"/>
      <c r="AA34" s="218"/>
      <c r="AB34" s="218"/>
      <c r="AC34" s="218"/>
      <c r="AD34" s="218"/>
      <c r="AE34" s="218"/>
      <c r="AF34" s="218"/>
      <c r="AG34" s="239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94">
        <v>6</v>
      </c>
      <c r="B35" s="102">
        <v>6</v>
      </c>
      <c r="C35" s="62" t="s">
        <v>109</v>
      </c>
      <c r="D35" s="63"/>
      <c r="E35" s="70" t="s">
        <v>110</v>
      </c>
      <c r="F35" s="64"/>
      <c r="G35" s="96">
        <v>4</v>
      </c>
      <c r="H35" s="97"/>
      <c r="I35" s="170" t="s">
        <v>96</v>
      </c>
      <c r="J35" s="168"/>
      <c r="K35" s="168"/>
      <c r="L35" s="97"/>
      <c r="M35" s="96">
        <v>520251166</v>
      </c>
      <c r="N35" s="168"/>
      <c r="O35" s="97"/>
      <c r="P35" s="96">
        <v>148</v>
      </c>
      <c r="Q35" s="168"/>
      <c r="R35" s="168"/>
      <c r="S35" s="168"/>
      <c r="T35" s="195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98"/>
      <c r="B36" s="99"/>
      <c r="C36" s="66" t="s">
        <v>111</v>
      </c>
      <c r="D36" s="67"/>
      <c r="E36" s="68" t="s">
        <v>112</v>
      </c>
      <c r="F36" s="69"/>
      <c r="G36" s="100"/>
      <c r="H36" s="101"/>
      <c r="I36" s="100"/>
      <c r="J36" s="169"/>
      <c r="K36" s="169"/>
      <c r="L36" s="101"/>
      <c r="M36" s="100"/>
      <c r="N36" s="169"/>
      <c r="O36" s="101"/>
      <c r="P36" s="100"/>
      <c r="Q36" s="169"/>
      <c r="R36" s="169"/>
      <c r="S36" s="169"/>
      <c r="T36" s="19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94">
        <v>7</v>
      </c>
      <c r="B37" s="102">
        <v>7</v>
      </c>
      <c r="C37" s="62" t="s">
        <v>113</v>
      </c>
      <c r="D37" s="63"/>
      <c r="E37" s="104" t="s">
        <v>114</v>
      </c>
      <c r="F37" s="64"/>
      <c r="G37" s="96">
        <v>4</v>
      </c>
      <c r="H37" s="97"/>
      <c r="I37" s="170" t="s">
        <v>115</v>
      </c>
      <c r="J37" s="168"/>
      <c r="K37" s="168"/>
      <c r="L37" s="97"/>
      <c r="M37" s="96">
        <v>519674471</v>
      </c>
      <c r="N37" s="168"/>
      <c r="O37" s="97"/>
      <c r="P37" s="96">
        <v>138</v>
      </c>
      <c r="Q37" s="168"/>
      <c r="R37" s="168"/>
      <c r="S37" s="168"/>
      <c r="T37" s="195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98"/>
      <c r="B38" s="99"/>
      <c r="C38" s="66" t="s">
        <v>116</v>
      </c>
      <c r="D38" s="67"/>
      <c r="E38" s="105" t="s">
        <v>117</v>
      </c>
      <c r="F38" s="69"/>
      <c r="G38" s="100"/>
      <c r="H38" s="101"/>
      <c r="I38" s="100"/>
      <c r="J38" s="169"/>
      <c r="K38" s="169"/>
      <c r="L38" s="101"/>
      <c r="M38" s="100"/>
      <c r="N38" s="169"/>
      <c r="O38" s="101"/>
      <c r="P38" s="100"/>
      <c r="Q38" s="169"/>
      <c r="R38" s="169"/>
      <c r="S38" s="169"/>
      <c r="T38" s="19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94">
        <v>8</v>
      </c>
      <c r="B39" s="102">
        <v>8</v>
      </c>
      <c r="C39" s="103" t="s">
        <v>113</v>
      </c>
      <c r="D39" s="63"/>
      <c r="E39" s="104" t="s">
        <v>118</v>
      </c>
      <c r="F39" s="64"/>
      <c r="G39" s="96">
        <v>4</v>
      </c>
      <c r="H39" s="97"/>
      <c r="I39" s="170" t="s">
        <v>119</v>
      </c>
      <c r="J39" s="168"/>
      <c r="K39" s="168"/>
      <c r="L39" s="97"/>
      <c r="M39" s="96">
        <v>522215340</v>
      </c>
      <c r="N39" s="168"/>
      <c r="O39" s="97"/>
      <c r="P39" s="96">
        <v>140</v>
      </c>
      <c r="Q39" s="168"/>
      <c r="R39" s="168"/>
      <c r="S39" s="168"/>
      <c r="T39" s="195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98"/>
      <c r="B40" s="99"/>
      <c r="C40" s="71" t="s">
        <v>120</v>
      </c>
      <c r="D40" s="67"/>
      <c r="E40" s="105" t="s">
        <v>121</v>
      </c>
      <c r="F40" s="69"/>
      <c r="G40" s="100"/>
      <c r="H40" s="101"/>
      <c r="I40" s="100"/>
      <c r="J40" s="169"/>
      <c r="K40" s="169"/>
      <c r="L40" s="101"/>
      <c r="M40" s="100"/>
      <c r="N40" s="169"/>
      <c r="O40" s="101"/>
      <c r="P40" s="100"/>
      <c r="Q40" s="169"/>
      <c r="R40" s="169"/>
      <c r="S40" s="169"/>
      <c r="T40" s="19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94">
        <v>9</v>
      </c>
      <c r="B41" s="102">
        <v>9</v>
      </c>
      <c r="C41" s="103" t="s">
        <v>122</v>
      </c>
      <c r="D41" s="63"/>
      <c r="E41" s="104" t="s">
        <v>123</v>
      </c>
      <c r="F41" s="64"/>
      <c r="G41" s="96">
        <v>4</v>
      </c>
      <c r="H41" s="97"/>
      <c r="I41" s="170" t="s">
        <v>124</v>
      </c>
      <c r="J41" s="168"/>
      <c r="K41" s="168"/>
      <c r="L41" s="97"/>
      <c r="M41" s="96">
        <v>522823668</v>
      </c>
      <c r="N41" s="168"/>
      <c r="O41" s="97"/>
      <c r="P41" s="96">
        <v>128</v>
      </c>
      <c r="Q41" s="168"/>
      <c r="R41" s="168"/>
      <c r="S41" s="168"/>
      <c r="T41" s="195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98"/>
      <c r="B42" s="99"/>
      <c r="C42" s="71" t="s">
        <v>125</v>
      </c>
      <c r="D42" s="67"/>
      <c r="E42" s="105" t="s">
        <v>126</v>
      </c>
      <c r="F42" s="69"/>
      <c r="G42" s="100"/>
      <c r="H42" s="101"/>
      <c r="I42" s="100"/>
      <c r="J42" s="169"/>
      <c r="K42" s="169"/>
      <c r="L42" s="101"/>
      <c r="M42" s="100"/>
      <c r="N42" s="169"/>
      <c r="O42" s="101"/>
      <c r="P42" s="100"/>
      <c r="Q42" s="169"/>
      <c r="R42" s="169"/>
      <c r="S42" s="169"/>
      <c r="T42" s="19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94">
        <v>10</v>
      </c>
      <c r="B43" s="102">
        <v>10</v>
      </c>
      <c r="C43" s="62" t="s">
        <v>99</v>
      </c>
      <c r="D43" s="63"/>
      <c r="E43" s="70" t="s">
        <v>127</v>
      </c>
      <c r="F43" s="64"/>
      <c r="G43" s="96">
        <v>4</v>
      </c>
      <c r="H43" s="97"/>
      <c r="I43" s="170" t="s">
        <v>101</v>
      </c>
      <c r="J43" s="168"/>
      <c r="K43" s="168"/>
      <c r="L43" s="97"/>
      <c r="M43" s="96">
        <v>522744611</v>
      </c>
      <c r="N43" s="168"/>
      <c r="O43" s="97"/>
      <c r="P43" s="96">
        <v>142</v>
      </c>
      <c r="Q43" s="168"/>
      <c r="R43" s="168"/>
      <c r="S43" s="168"/>
      <c r="T43" s="195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98"/>
      <c r="B44" s="99"/>
      <c r="C44" s="66" t="s">
        <v>102</v>
      </c>
      <c r="D44" s="67"/>
      <c r="E44" s="68" t="s">
        <v>128</v>
      </c>
      <c r="F44" s="69"/>
      <c r="G44" s="100"/>
      <c r="H44" s="101"/>
      <c r="I44" s="100"/>
      <c r="J44" s="169"/>
      <c r="K44" s="169"/>
      <c r="L44" s="101"/>
      <c r="M44" s="100"/>
      <c r="N44" s="169"/>
      <c r="O44" s="101"/>
      <c r="P44" s="100"/>
      <c r="Q44" s="169"/>
      <c r="R44" s="169"/>
      <c r="S44" s="169"/>
      <c r="T44" s="19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94">
        <v>11</v>
      </c>
      <c r="B45" s="102">
        <v>11</v>
      </c>
      <c r="C45" s="72" t="s">
        <v>34</v>
      </c>
      <c r="D45" s="63"/>
      <c r="E45" s="63" t="s">
        <v>129</v>
      </c>
      <c r="F45" s="64"/>
      <c r="G45" s="96">
        <v>3</v>
      </c>
      <c r="H45" s="97"/>
      <c r="I45" s="96" t="s">
        <v>101</v>
      </c>
      <c r="J45" s="168"/>
      <c r="K45" s="168"/>
      <c r="L45" s="97"/>
      <c r="M45" s="96">
        <v>520940572</v>
      </c>
      <c r="N45" s="168"/>
      <c r="O45" s="97"/>
      <c r="P45" s="96">
        <v>142</v>
      </c>
      <c r="Q45" s="168"/>
      <c r="R45" s="168"/>
      <c r="S45" s="168"/>
      <c r="T45" s="195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98"/>
      <c r="B46" s="99"/>
      <c r="C46" s="74" t="s">
        <v>44</v>
      </c>
      <c r="D46" s="67"/>
      <c r="E46" s="67" t="s">
        <v>130</v>
      </c>
      <c r="F46" s="69"/>
      <c r="G46" s="100"/>
      <c r="H46" s="101"/>
      <c r="I46" s="100"/>
      <c r="J46" s="169"/>
      <c r="K46" s="169"/>
      <c r="L46" s="101"/>
      <c r="M46" s="100"/>
      <c r="N46" s="169"/>
      <c r="O46" s="101"/>
      <c r="P46" s="100"/>
      <c r="Q46" s="169"/>
      <c r="R46" s="169"/>
      <c r="S46" s="169"/>
      <c r="T46" s="19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94">
        <v>12</v>
      </c>
      <c r="B47" s="102">
        <v>12</v>
      </c>
      <c r="C47" s="72" t="s">
        <v>131</v>
      </c>
      <c r="D47" s="63"/>
      <c r="E47" s="63" t="s">
        <v>132</v>
      </c>
      <c r="F47" s="64"/>
      <c r="G47" s="96">
        <v>2</v>
      </c>
      <c r="H47" s="97"/>
      <c r="I47" s="96" t="s">
        <v>101</v>
      </c>
      <c r="J47" s="168"/>
      <c r="K47" s="168"/>
      <c r="L47" s="97"/>
      <c r="M47" s="96">
        <v>520942873</v>
      </c>
      <c r="N47" s="168"/>
      <c r="O47" s="97"/>
      <c r="P47" s="96">
        <v>135</v>
      </c>
      <c r="Q47" s="168"/>
      <c r="R47" s="168"/>
      <c r="S47" s="168"/>
      <c r="T47" s="195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106"/>
      <c r="B48" s="107"/>
      <c r="C48" s="108" t="s">
        <v>133</v>
      </c>
      <c r="D48" s="109"/>
      <c r="E48" s="109" t="s">
        <v>134</v>
      </c>
      <c r="F48" s="110"/>
      <c r="G48" s="111"/>
      <c r="H48" s="112"/>
      <c r="I48" s="111"/>
      <c r="J48" s="171"/>
      <c r="K48" s="171"/>
      <c r="L48" s="112"/>
      <c r="M48" s="111"/>
      <c r="N48" s="171"/>
      <c r="O48" s="112"/>
      <c r="P48" s="111"/>
      <c r="Q48" s="171"/>
      <c r="R48" s="171"/>
      <c r="S48" s="171"/>
      <c r="T48" s="197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113">
        <v>13</v>
      </c>
      <c r="B49" s="114">
        <v>13</v>
      </c>
      <c r="C49" s="115" t="s">
        <v>109</v>
      </c>
      <c r="D49" s="116"/>
      <c r="E49" s="116" t="s">
        <v>135</v>
      </c>
      <c r="F49" s="117"/>
      <c r="G49" s="118">
        <v>2</v>
      </c>
      <c r="H49" s="119"/>
      <c r="I49" s="118" t="s">
        <v>101</v>
      </c>
      <c r="J49" s="172"/>
      <c r="K49" s="172"/>
      <c r="L49" s="119"/>
      <c r="M49" s="118">
        <v>520942866</v>
      </c>
      <c r="N49" s="172"/>
      <c r="O49" s="119"/>
      <c r="P49" s="118">
        <v>128</v>
      </c>
      <c r="Q49" s="172"/>
      <c r="R49" s="172"/>
      <c r="S49" s="172"/>
      <c r="T49" s="198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55"/>
      <c r="B50" s="120"/>
      <c r="C50" s="121" t="s">
        <v>111</v>
      </c>
      <c r="D50" s="122"/>
      <c r="E50" s="122" t="s">
        <v>136</v>
      </c>
      <c r="F50" s="123"/>
      <c r="G50" s="124"/>
      <c r="H50" s="125"/>
      <c r="I50" s="124"/>
      <c r="J50" s="173"/>
      <c r="K50" s="173"/>
      <c r="L50" s="125"/>
      <c r="M50" s="124"/>
      <c r="N50" s="173"/>
      <c r="O50" s="125"/>
      <c r="P50" s="124"/>
      <c r="Q50" s="173"/>
      <c r="R50" s="173"/>
      <c r="S50" s="173"/>
      <c r="T50" s="199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55">
        <v>14</v>
      </c>
      <c r="B51" s="114">
        <v>14</v>
      </c>
      <c r="C51" s="115" t="s">
        <v>137</v>
      </c>
      <c r="D51" s="116"/>
      <c r="E51" s="116" t="s">
        <v>138</v>
      </c>
      <c r="F51" s="117"/>
      <c r="G51" s="118">
        <v>2</v>
      </c>
      <c r="H51" s="119"/>
      <c r="I51" s="118" t="s">
        <v>139</v>
      </c>
      <c r="J51" s="172"/>
      <c r="K51" s="172"/>
      <c r="L51" s="119"/>
      <c r="M51" s="118">
        <v>520942880</v>
      </c>
      <c r="N51" s="172"/>
      <c r="O51" s="119"/>
      <c r="P51" s="118">
        <v>139</v>
      </c>
      <c r="Q51" s="172"/>
      <c r="R51" s="172"/>
      <c r="S51" s="172"/>
      <c r="T51" s="198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79"/>
      <c r="B52" s="126"/>
      <c r="C52" s="127" t="s">
        <v>140</v>
      </c>
      <c r="D52" s="128"/>
      <c r="E52" s="128" t="s">
        <v>141</v>
      </c>
      <c r="F52" s="129"/>
      <c r="G52" s="130"/>
      <c r="H52" s="131"/>
      <c r="I52" s="130"/>
      <c r="J52" s="174"/>
      <c r="K52" s="174"/>
      <c r="L52" s="131"/>
      <c r="M52" s="130"/>
      <c r="N52" s="174"/>
      <c r="O52" s="131"/>
      <c r="P52" s="130"/>
      <c r="Q52" s="174"/>
      <c r="R52" s="174"/>
      <c r="S52" s="174"/>
      <c r="T52" s="200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75"/>
      <c r="Q53" s="175"/>
      <c r="R53" s="175"/>
      <c r="S53" s="175"/>
      <c r="T53" s="175"/>
      <c r="U53" s="175"/>
      <c r="V53" s="175"/>
      <c r="W53" s="175"/>
      <c r="X53" s="175"/>
      <c r="Y53" s="175"/>
      <c r="Z53" s="175"/>
      <c r="AA53" s="175"/>
      <c r="AB53" s="175"/>
      <c r="AC53" s="175"/>
      <c r="AD53" s="175"/>
      <c r="AE53" s="175"/>
      <c r="AF53" s="175"/>
      <c r="AG53" s="175"/>
      <c r="AH53" s="175"/>
      <c r="AI53" s="175"/>
      <c r="AJ53" s="175"/>
      <c r="AK53" s="175"/>
      <c r="AL53" s="175"/>
      <c r="AM53" s="175"/>
      <c r="AN53" s="175"/>
      <c r="AO53" s="175"/>
      <c r="AP53" s="175"/>
      <c r="AQ53" s="175"/>
      <c r="AR53" s="175"/>
      <c r="AS53" s="175"/>
    </row>
    <row r="54" ht="18" customHeight="1" spans="1:45">
      <c r="A54" s="132" t="s">
        <v>142</v>
      </c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201"/>
      <c r="U54" s="175"/>
      <c r="V54" s="202" t="s">
        <v>143</v>
      </c>
      <c r="W54" s="203"/>
      <c r="X54" s="203"/>
      <c r="Y54" s="203"/>
      <c r="Z54" s="203"/>
      <c r="AA54" s="203"/>
      <c r="AB54" s="203"/>
      <c r="AC54" s="203"/>
      <c r="AD54" s="203"/>
      <c r="AE54" s="203"/>
      <c r="AF54" s="219"/>
      <c r="AG54" s="240"/>
      <c r="AH54" s="240"/>
      <c r="AI54" s="240"/>
      <c r="AJ54" s="240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134" t="s">
        <v>144</v>
      </c>
      <c r="B55" s="135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204"/>
      <c r="U55" s="175"/>
      <c r="V55" s="205">
        <f>LEN(A55)</f>
        <v>43</v>
      </c>
      <c r="W55" s="206"/>
      <c r="X55" s="206"/>
      <c r="Y55" s="206"/>
      <c r="Z55" s="206"/>
      <c r="AA55" s="206"/>
      <c r="AB55" s="206"/>
      <c r="AC55" s="206"/>
      <c r="AD55" s="206"/>
      <c r="AE55" s="206"/>
      <c r="AF55" s="220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75"/>
      <c r="Q56" s="175"/>
      <c r="R56" s="175"/>
      <c r="S56" s="175"/>
      <c r="T56" s="175"/>
      <c r="U56" s="175"/>
      <c r="V56" s="175"/>
      <c r="W56" s="175"/>
      <c r="X56" s="175"/>
      <c r="Y56" s="175"/>
      <c r="Z56" s="175"/>
      <c r="AA56" s="175"/>
      <c r="AB56" s="175"/>
      <c r="AC56" s="175"/>
      <c r="AD56" s="175"/>
      <c r="AE56" s="175"/>
      <c r="AF56" s="175"/>
      <c r="AG56" s="175"/>
      <c r="AH56" s="175"/>
      <c r="AI56" s="175"/>
      <c r="AJ56" s="175"/>
      <c r="AK56" s="175"/>
      <c r="AL56" s="175"/>
      <c r="AM56" s="175"/>
      <c r="AN56" s="175"/>
      <c r="AO56" s="175"/>
      <c r="AP56" s="175"/>
      <c r="AQ56" s="175"/>
      <c r="AR56" s="175"/>
      <c r="AS56" s="175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G7:I8"/>
    <mergeCell ref="J7:L8"/>
    <mergeCell ref="M7:O8"/>
    <mergeCell ref="G9:I10"/>
    <mergeCell ref="J9:L10"/>
    <mergeCell ref="M9:O10"/>
    <mergeCell ref="C17:O18"/>
    <mergeCell ref="C19:O20"/>
    <mergeCell ref="G23:H24"/>
    <mergeCell ref="I23:L24"/>
    <mergeCell ref="M23:O24"/>
    <mergeCell ref="G31:H32"/>
    <mergeCell ref="G29:H30"/>
    <mergeCell ref="M49:O50"/>
    <mergeCell ref="P49:T50"/>
    <mergeCell ref="G51:H52"/>
    <mergeCell ref="I51:L52"/>
    <mergeCell ref="M51:O52"/>
    <mergeCell ref="P51:T52"/>
    <mergeCell ref="G49:H50"/>
    <mergeCell ref="I49:L50"/>
    <mergeCell ref="M45:O46"/>
    <mergeCell ref="P45:T46"/>
    <mergeCell ref="I35:L36"/>
    <mergeCell ref="M35:O36"/>
    <mergeCell ref="G37:H38"/>
    <mergeCell ref="I37:L38"/>
    <mergeCell ref="G43:H44"/>
    <mergeCell ref="G41:H42"/>
    <mergeCell ref="G39:H40"/>
    <mergeCell ref="I39:L40"/>
    <mergeCell ref="Y33:AG34"/>
    <mergeCell ref="P23:T24"/>
    <mergeCell ref="P35:T36"/>
    <mergeCell ref="P37:T38"/>
    <mergeCell ref="P33:T34"/>
    <mergeCell ref="P27:T28"/>
    <mergeCell ref="P29:T30"/>
    <mergeCell ref="A15:B16"/>
    <mergeCell ref="A21:B22"/>
    <mergeCell ref="C21:D22"/>
    <mergeCell ref="E21:F22"/>
    <mergeCell ref="G21:H22"/>
    <mergeCell ref="G13:O14"/>
    <mergeCell ref="P47:T48"/>
    <mergeCell ref="P25:T26"/>
    <mergeCell ref="P31:T32"/>
    <mergeCell ref="P39:T40"/>
    <mergeCell ref="P41:T42"/>
    <mergeCell ref="G47:H48"/>
    <mergeCell ref="I47:L48"/>
    <mergeCell ref="M47:O48"/>
    <mergeCell ref="M25:O26"/>
    <mergeCell ref="G27:H28"/>
    <mergeCell ref="I27:L28"/>
    <mergeCell ref="G25:H26"/>
    <mergeCell ref="I25:L26"/>
    <mergeCell ref="I29:L30"/>
    <mergeCell ref="M29:O30"/>
    <mergeCell ref="G35:H36"/>
    <mergeCell ref="G45:H46"/>
    <mergeCell ref="I45:L46"/>
    <mergeCell ref="A9:B10"/>
    <mergeCell ref="A6:B8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11:B12"/>
    <mergeCell ref="A13:B14"/>
    <mergeCell ref="G33:H34"/>
    <mergeCell ref="I33:L34"/>
    <mergeCell ref="M33:O34"/>
    <mergeCell ref="G15:O16"/>
    <mergeCell ref="G11:I12"/>
    <mergeCell ref="J11:L12"/>
    <mergeCell ref="M11:O12"/>
    <mergeCell ref="A17:B18"/>
    <mergeCell ref="A19:B20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数字だけを入力してください。" sqref="Y2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背番号ではなく、&#10;【選手No】を半角数字で入力してください。" sqref="Y33:AG34"/>
  </dataValidations>
  <pageMargins left="0.41" right="0.4" top="0.58" bottom="0.58" header="0.3" footer="0.3"/>
  <pageSetup paperSize="9" scale="64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45066682943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145</v>
      </c>
      <c r="B1" s="2"/>
      <c r="D1" s="3" t="s">
        <v>146</v>
      </c>
      <c r="E1" s="4" t="s">
        <v>147</v>
      </c>
      <c r="F1" s="5" t="s">
        <v>148</v>
      </c>
      <c r="G1" s="3" t="s">
        <v>146</v>
      </c>
      <c r="H1" s="4" t="s">
        <v>149</v>
      </c>
      <c r="I1" s="5" t="s">
        <v>150</v>
      </c>
      <c r="J1" s="3" t="s">
        <v>146</v>
      </c>
      <c r="K1" s="4" t="s">
        <v>149</v>
      </c>
      <c r="L1" s="5" t="s">
        <v>150</v>
      </c>
      <c r="M1" s="3" t="s">
        <v>146</v>
      </c>
      <c r="N1" s="4" t="s">
        <v>149</v>
      </c>
      <c r="O1" s="5" t="s">
        <v>150</v>
      </c>
      <c r="P1" s="3" t="s">
        <v>146</v>
      </c>
      <c r="Q1" s="4" t="s">
        <v>149</v>
      </c>
      <c r="R1" s="5" t="s">
        <v>150</v>
      </c>
      <c r="S1" s="3" t="s">
        <v>146</v>
      </c>
      <c r="T1" s="4" t="s">
        <v>149</v>
      </c>
      <c r="U1" s="5" t="s">
        <v>150</v>
      </c>
      <c r="V1" s="3" t="s">
        <v>146</v>
      </c>
      <c r="W1" s="4" t="s">
        <v>149</v>
      </c>
      <c r="X1" s="5" t="s">
        <v>150</v>
      </c>
      <c r="Y1" s="3" t="s">
        <v>146</v>
      </c>
      <c r="Z1" s="4" t="s">
        <v>149</v>
      </c>
      <c r="AA1" s="5" t="s">
        <v>150</v>
      </c>
      <c r="AB1" s="3" t="s">
        <v>146</v>
      </c>
      <c r="AC1" s="4" t="s">
        <v>149</v>
      </c>
      <c r="AD1" s="5" t="s">
        <v>150</v>
      </c>
      <c r="AE1" s="3" t="s">
        <v>146</v>
      </c>
      <c r="AF1" s="4" t="s">
        <v>149</v>
      </c>
      <c r="AG1" s="5" t="s">
        <v>150</v>
      </c>
      <c r="AH1" s="3" t="s">
        <v>146</v>
      </c>
      <c r="AI1" s="4" t="s">
        <v>149</v>
      </c>
      <c r="AJ1" s="5" t="s">
        <v>150</v>
      </c>
    </row>
    <row r="2" ht="14.25" spans="1:36">
      <c r="A2" s="2"/>
      <c r="B2" s="2"/>
      <c r="C2" s="6"/>
      <c r="D2" s="7">
        <v>1</v>
      </c>
      <c r="E2" s="8" t="s">
        <v>151</v>
      </c>
      <c r="F2" s="9">
        <v>42443</v>
      </c>
      <c r="G2" s="7">
        <v>1.01</v>
      </c>
      <c r="H2" s="8" t="s">
        <v>151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152</v>
      </c>
      <c r="B4" s="12"/>
      <c r="C4" s="12"/>
      <c r="D4" s="12"/>
      <c r="E4" s="12"/>
      <c r="F4" s="12"/>
      <c r="G4" s="13"/>
      <c r="H4" s="4" t="s">
        <v>153</v>
      </c>
      <c r="I4" s="4" t="s">
        <v>84</v>
      </c>
      <c r="J4" s="29" t="s">
        <v>154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男子</v>
      </c>
      <c r="I5" s="8">
        <f>入力!Y25</f>
        <v>7</v>
      </c>
      <c r="J5" s="30"/>
      <c r="K5" s="31"/>
      <c r="L5" s="31"/>
      <c r="M5" s="31"/>
      <c r="N5" s="31"/>
      <c r="O5" s="31"/>
      <c r="P5" s="31"/>
      <c r="Q5" s="32"/>
    </row>
    <row r="6" spans="1:41">
      <c r="A6" s="3" t="s">
        <v>155</v>
      </c>
      <c r="B6" s="4" t="s">
        <v>9</v>
      </c>
      <c r="C6" s="4" t="s">
        <v>156</v>
      </c>
      <c r="D6" s="4" t="s">
        <v>157</v>
      </c>
      <c r="E6" s="4" t="s">
        <v>153</v>
      </c>
      <c r="F6" s="4" t="s">
        <v>158</v>
      </c>
      <c r="G6" s="4" t="s">
        <v>159</v>
      </c>
      <c r="H6" s="4" t="s">
        <v>160</v>
      </c>
      <c r="I6" s="4" t="s">
        <v>161</v>
      </c>
      <c r="J6" s="4" t="s">
        <v>162</v>
      </c>
      <c r="K6" s="4" t="s">
        <v>163</v>
      </c>
      <c r="L6" s="4" t="s">
        <v>164</v>
      </c>
      <c r="M6" s="4" t="s">
        <v>165</v>
      </c>
      <c r="N6" s="4" t="s">
        <v>166</v>
      </c>
      <c r="O6" s="4" t="s">
        <v>167</v>
      </c>
      <c r="P6" s="4" t="s">
        <v>168</v>
      </c>
      <c r="Q6" s="4" t="s">
        <v>169</v>
      </c>
      <c r="R6" s="4" t="s">
        <v>170</v>
      </c>
      <c r="S6" s="4" t="s">
        <v>171</v>
      </c>
      <c r="T6" s="33" t="s">
        <v>172</v>
      </c>
      <c r="U6" s="33" t="s">
        <v>173</v>
      </c>
      <c r="V6" s="33" t="s">
        <v>173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15001</v>
      </c>
      <c r="B7" s="18" t="str">
        <f>IF(入力!C3="","",入力!C3)</f>
        <v>わかしおスポーツクラブ</v>
      </c>
      <c r="C7" s="18" t="str">
        <f>IF(入力!C2="","",入力!C2)</f>
        <v>ワカシオスポーツクラブ</v>
      </c>
      <c r="D7" s="18" t="str">
        <f>IF(入力!AE3="","",入力!AE3)</f>
        <v>南支部</v>
      </c>
      <c r="E7" s="18" t="str">
        <f>IF(入力!J3="","",入力!J3)</f>
        <v>男子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外房</v>
      </c>
      <c r="S7" s="18" t="str">
        <f>IF(入力!AE5="","",入力!AE5)</f>
        <v>大原</v>
      </c>
      <c r="T7" s="18"/>
      <c r="U7" s="18">
        <f>IF(入力!C4="","",入力!C4)</f>
        <v>433426487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174</v>
      </c>
      <c r="B15" s="4" t="s">
        <v>175</v>
      </c>
      <c r="C15" s="4" t="s">
        <v>176</v>
      </c>
      <c r="D15" s="4" t="s">
        <v>177</v>
      </c>
      <c r="E15" s="4" t="s">
        <v>178</v>
      </c>
      <c r="F15" s="4" t="s">
        <v>179</v>
      </c>
      <c r="G15" s="4" t="s">
        <v>180</v>
      </c>
      <c r="H15" s="4" t="s">
        <v>181</v>
      </c>
      <c r="I15" s="4" t="s">
        <v>182</v>
      </c>
      <c r="J15" s="4" t="s">
        <v>183</v>
      </c>
      <c r="K15" s="4" t="s">
        <v>184</v>
      </c>
      <c r="L15" s="4" t="s">
        <v>33</v>
      </c>
      <c r="M15" s="4" t="s">
        <v>185</v>
      </c>
      <c r="N15" s="4" t="s">
        <v>186</v>
      </c>
      <c r="O15" s="4" t="s">
        <v>187</v>
      </c>
      <c r="P15" s="4" t="s">
        <v>188</v>
      </c>
      <c r="Q15" s="4" t="s">
        <v>189</v>
      </c>
      <c r="R15" s="4" t="s">
        <v>158</v>
      </c>
      <c r="S15" s="4" t="s">
        <v>159</v>
      </c>
      <c r="T15" s="4" t="s">
        <v>190</v>
      </c>
      <c r="U15" s="4" t="s">
        <v>191</v>
      </c>
      <c r="V15" s="4" t="s">
        <v>192</v>
      </c>
      <c r="W15" s="4" t="s">
        <v>193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194</v>
      </c>
      <c r="C16" s="18" t="str">
        <f>IF(入力!C8="","",入力!C8)</f>
        <v>石井</v>
      </c>
      <c r="D16" s="18" t="str">
        <f>IF(入力!E8="","",入力!E8)</f>
        <v>良幸</v>
      </c>
      <c r="E16" s="18" t="str">
        <f>IF(入力!C7="","",入力!C7)</f>
        <v>イシイ</v>
      </c>
      <c r="F16" s="18" t="str">
        <f>IF(入力!E7="","",入力!E7)</f>
        <v>ヨシユキ</v>
      </c>
      <c r="G16" s="18">
        <f>IF(入力!G7="","",入力!G7)</f>
        <v>512518201</v>
      </c>
      <c r="H16" s="18" t="str">
        <f>IF(入力!J7="","",入力!J7)</f>
        <v/>
      </c>
      <c r="I16" s="259" t="str">
        <f>IF(入力!M7="","",入力!M7)</f>
        <v>0445054</v>
      </c>
      <c r="J16" s="18"/>
      <c r="K16" s="18"/>
      <c r="L16" s="18">
        <f>IF(入力!AT7="","",入力!AT7)</f>
        <v>41</v>
      </c>
      <c r="M16" s="18"/>
      <c r="N16" s="18"/>
      <c r="O16" s="18"/>
      <c r="P16" s="18"/>
      <c r="Q16" s="18"/>
      <c r="R16" s="18" t="str">
        <f>IF(入力!R7="","",入力!R7)</f>
        <v>298</v>
      </c>
      <c r="S16" s="18" t="str">
        <f>IF(入力!W7="","",入力!W7)</f>
        <v>0013</v>
      </c>
      <c r="T16" s="18" t="str">
        <f>IF(入力!P8="","",入力!P8)</f>
        <v>いすみ市小池1104-1</v>
      </c>
      <c r="U16" s="18" t="str">
        <f>IF(入力!AL7="","",入力!AL7)</f>
        <v>080</v>
      </c>
      <c r="V16" s="18" t="str">
        <f>IF(入力!AK8="","",入力!AK8)</f>
        <v>5543</v>
      </c>
      <c r="W16" s="18" t="str">
        <f>IF(入力!AP8="","",入力!AP8)</f>
        <v>6337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195</v>
      </c>
      <c r="C17" s="18" t="str">
        <f>IF(入力!C10="","",入力!C10)</f>
        <v>伊吹</v>
      </c>
      <c r="D17" s="18" t="str">
        <f>IF(入力!E10="","",入力!E10)</f>
        <v>勝</v>
      </c>
      <c r="E17" s="18" t="str">
        <f>IF(入力!C9="","",入力!C9)</f>
        <v>イブキ</v>
      </c>
      <c r="F17" s="18" t="str">
        <f>IF(入力!E9="","",入力!E9)</f>
        <v>マサル</v>
      </c>
      <c r="G17" s="18">
        <f>IF(入力!G9="","",入力!G9)</f>
        <v>521917856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>
        <f>IF(入力!AT9="","",入力!AT9)</f>
        <v>47</v>
      </c>
      <c r="M17" s="18"/>
      <c r="N17" s="18"/>
      <c r="O17" s="18"/>
      <c r="P17" s="18"/>
      <c r="Q17" s="18"/>
      <c r="R17" s="18" t="str">
        <f>IF(入力!R9="","",入力!R9)</f>
        <v>299</v>
      </c>
      <c r="S17" s="18" t="str">
        <f>IF(入力!W9="","",入力!W9)</f>
        <v>5233</v>
      </c>
      <c r="T17" s="18" t="str">
        <f>IF(入力!P10="","",入力!P10)</f>
        <v>勝浦市浜勝浦58</v>
      </c>
      <c r="U17" s="18" t="str">
        <f>IF(入力!AL9="","",入力!AL9)</f>
        <v>090</v>
      </c>
      <c r="V17" s="18" t="str">
        <f>IF(入力!AK10="","",入力!AK10)</f>
        <v>6140</v>
      </c>
      <c r="W17" s="18" t="str">
        <f>IF(入力!AP10="","",入力!AP10)</f>
        <v>8036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196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197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198</v>
      </c>
      <c r="C20" s="18" t="str">
        <f>IF(入力!C12="","",入力!C12)</f>
        <v>坂間</v>
      </c>
      <c r="D20" s="18" t="str">
        <f>IF(入力!E12="","",入力!E12)</f>
        <v>正浩</v>
      </c>
      <c r="E20" s="18" t="str">
        <f>IF(入力!C11="","",入力!C11)</f>
        <v>サカマ</v>
      </c>
      <c r="F20" s="18" t="str">
        <f>IF(入力!E11="","",入力!E11)</f>
        <v>マサヒロ</v>
      </c>
      <c r="G20" s="18">
        <f>IF(入力!G11="","",入力!G11)</f>
        <v>519066900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46</v>
      </c>
      <c r="M20" s="18"/>
      <c r="N20" s="18"/>
      <c r="O20" s="18"/>
      <c r="P20" s="18"/>
      <c r="Q20" s="18"/>
      <c r="R20" s="18" t="str">
        <f>IF(入力!R11="","",入力!R11)</f>
        <v>298</v>
      </c>
      <c r="S20" s="18" t="str">
        <f>IF(入力!W11="","",入力!W11)</f>
        <v>0002</v>
      </c>
      <c r="T20" s="18" t="str">
        <f>IF(入力!P12="","",入力!P12)</f>
        <v>いすみ市日在20-8</v>
      </c>
      <c r="U20" s="18" t="str">
        <f>IF(入力!AL11="","",入力!AL11)</f>
        <v>090</v>
      </c>
      <c r="V20" s="18" t="str">
        <f>IF(入力!AK12="","",入力!AK12)</f>
        <v>2316</v>
      </c>
      <c r="W20" s="18" t="str">
        <f>IF(入力!AP12="","",入力!AP12)</f>
        <v>4568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199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200</v>
      </c>
      <c r="C22" s="18" t="str">
        <f>IF(入力!C16="","",入力!C16)</f>
        <v>石井</v>
      </c>
      <c r="D22" s="18" t="str">
        <f>IF(入力!E16="","",入力!E16)</f>
        <v>良幸</v>
      </c>
      <c r="E22" s="18" t="str">
        <f>IF(入力!C15="","",入力!C15)</f>
        <v>イシイ</v>
      </c>
      <c r="F22" s="18" t="str">
        <f>IF(入力!E15="","",入力!E15)</f>
        <v>ヨシユキ</v>
      </c>
      <c r="G22" s="18"/>
      <c r="H22" s="18"/>
      <c r="I22" s="18"/>
      <c r="J22" s="18"/>
      <c r="K22" s="18"/>
      <c r="L22" s="18">
        <f>IF(入力!AT15="","",入力!AT15)</f>
        <v>41</v>
      </c>
      <c r="M22" s="18"/>
      <c r="N22" s="18">
        <f>IF(入力!C21="","",入力!C21)</f>
        <v>80</v>
      </c>
      <c r="O22" s="18">
        <f>IF(入力!E21="","",入力!E21)</f>
        <v>5543</v>
      </c>
      <c r="P22" s="18">
        <f>IF(入力!G21="","",入力!G21)</f>
        <v>6337</v>
      </c>
      <c r="Q22" s="18"/>
      <c r="R22" s="18" t="str">
        <f>IF(入力!R15="","",入力!R15)</f>
        <v>298</v>
      </c>
      <c r="S22" s="18" t="str">
        <f>IF(入力!W15="","",入力!W15)</f>
        <v>0013</v>
      </c>
      <c r="T22" s="18" t="str">
        <f>IF(入力!P16="","",入力!P16)</f>
        <v>いすみ市小池1104-1</v>
      </c>
      <c r="U22" s="18" t="str">
        <f>IF(入力!AL15="","",入力!AL15)</f>
        <v>080</v>
      </c>
      <c r="V22" s="18" t="str">
        <f>IF(入力!AK16="","",入力!AK16)</f>
        <v>5543</v>
      </c>
      <c r="W22" s="18" t="str">
        <f>IF(入力!AP16="","",入力!AP16)</f>
        <v>6337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201</v>
      </c>
      <c r="C23" s="18" t="str">
        <f>IF(入力!$C$14="","",入力!$C$14)</f>
        <v/>
      </c>
      <c r="D23" s="18" t="str">
        <f>IF(入力!$E$14="","",入力!$E$14)</f>
        <v/>
      </c>
      <c r="E23" s="18" t="str">
        <f>IF(入力!$C$13="","",入力!$C$13)</f>
        <v/>
      </c>
      <c r="F23" s="18" t="str">
        <f>IF(入力!$E$13="","",入力!$E$13)</f>
        <v/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104</v>
      </c>
      <c r="C24" s="22" t="str">
        <f>VLOOKUP($B$51,$A$53:$F$352,3)</f>
        <v>伊吹</v>
      </c>
      <c r="D24" s="22" t="str">
        <f>VLOOKUP($B$51,$A$53:$F$352,4)</f>
        <v>真人</v>
      </c>
      <c r="E24" s="22" t="str">
        <f>VLOOKUP($B$51,$A$53:$F$352,5)</f>
        <v>イブキ</v>
      </c>
      <c r="F24" s="22" t="str">
        <f>VLOOKUP($B$51,$A$53:$F$352,6)</f>
        <v>マサト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202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203</v>
      </c>
      <c r="B52" s="28" t="s">
        <v>204</v>
      </c>
      <c r="C52" s="4" t="s">
        <v>205</v>
      </c>
      <c r="D52" s="4" t="s">
        <v>206</v>
      </c>
      <c r="E52" s="4" t="s">
        <v>207</v>
      </c>
      <c r="F52" s="4" t="s">
        <v>208</v>
      </c>
      <c r="G52" s="4" t="s">
        <v>180</v>
      </c>
      <c r="H52" s="4" t="s">
        <v>209</v>
      </c>
      <c r="I52" s="4" t="s">
        <v>210</v>
      </c>
      <c r="J52" s="4" t="s">
        <v>211</v>
      </c>
      <c r="K52" s="4" t="s">
        <v>212</v>
      </c>
      <c r="L52" s="4" t="s">
        <v>213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伊吹</v>
      </c>
      <c r="D53" s="18" t="str">
        <f>IF(入力!E26="","",入力!E26)</f>
        <v>真人</v>
      </c>
      <c r="E53" s="18" t="str">
        <f>IF(入力!C25="","",入力!C25)</f>
        <v>イブキ</v>
      </c>
      <c r="F53" s="18" t="str">
        <f>IF(入力!E25="","",入力!E25)</f>
        <v>マサト</v>
      </c>
      <c r="G53" s="18">
        <f>IF(入力!M25="","",入力!M25)</f>
        <v>518204303</v>
      </c>
      <c r="H53" s="18" t="str">
        <f>IF(入力!I25="","",入力!I25)</f>
        <v>勝浦市立勝浦小学校</v>
      </c>
      <c r="I53" s="18">
        <f>IF(入力!G25="","",入力!G25)</f>
        <v>5</v>
      </c>
      <c r="J53" s="18">
        <f>IF(入力!P25="","",入力!P25)</f>
        <v>155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内川</v>
      </c>
      <c r="D54" s="18" t="str">
        <f>IF(入力!E28="","",入力!E28)</f>
        <v>龍輝</v>
      </c>
      <c r="E54" s="18" t="str">
        <f>IF(入力!C27="","",入力!C27)</f>
        <v>ウチカワ</v>
      </c>
      <c r="F54" s="18" t="str">
        <f>IF(入力!E27="","",入力!E27)</f>
        <v>リュウキ</v>
      </c>
      <c r="G54" s="18">
        <f>IF(入力!M27="","",入力!M27)</f>
        <v>521220840</v>
      </c>
      <c r="H54" s="18" t="str">
        <f>IF(入力!I27="","",入力!I27)</f>
        <v>千葉市立草野小学校</v>
      </c>
      <c r="I54" s="18">
        <f>IF(入力!G27="","",入力!G27)</f>
        <v>5</v>
      </c>
      <c r="J54" s="18">
        <f>IF(入力!P27="","",入力!P27)</f>
        <v>145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横尾</v>
      </c>
      <c r="D55" s="18" t="str">
        <f>IF(入力!E30="","",入力!E30)</f>
        <v>光俐</v>
      </c>
      <c r="E55" s="18" t="str">
        <f>IF(入力!C29="","",入力!C29)</f>
        <v>ヨコオ</v>
      </c>
      <c r="F55" s="18" t="str">
        <f>IF(入力!E29="","",入力!E29)</f>
        <v>ヒカリ</v>
      </c>
      <c r="G55" s="18">
        <f>IF(入力!M29="","",入力!M29)</f>
        <v>520251159</v>
      </c>
      <c r="H55" s="18" t="str">
        <f>IF(入力!I29="","",入力!I29)</f>
        <v>いすみ市立東海小学校</v>
      </c>
      <c r="I55" s="18">
        <f>IF(入力!G29="","",入力!G29)</f>
        <v>5</v>
      </c>
      <c r="J55" s="18">
        <f>IF(入力!P29="","",入力!P29)</f>
        <v>146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三尾</v>
      </c>
      <c r="D56" s="18" t="str">
        <f>IF(入力!E32="","",入力!E32)</f>
        <v>夢人</v>
      </c>
      <c r="E56" s="18" t="str">
        <f>IF(入力!C31="","",入力!C31)</f>
        <v>ミオ</v>
      </c>
      <c r="F56" s="18" t="str">
        <f>IF(入力!E31="","",入力!E31)</f>
        <v>ユメト</v>
      </c>
      <c r="G56" s="18">
        <f>IF(入力!M31="","",入力!M31)</f>
        <v>522744604</v>
      </c>
      <c r="H56" s="18" t="str">
        <f>IF(入力!I31="","",入力!I31)</f>
        <v>いすみ市立東海小学校</v>
      </c>
      <c r="I56" s="18">
        <f>IF(入力!G31="","",入力!G31)</f>
        <v>5</v>
      </c>
      <c r="J56" s="18">
        <f>IF(入力!P31="","",入力!P31)</f>
        <v>147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関</v>
      </c>
      <c r="D57" s="18" t="str">
        <f>IF(入力!E34="","",入力!E34)</f>
        <v>優真</v>
      </c>
      <c r="E57" s="18" t="str">
        <f>IF(入力!C33="","",入力!C33)</f>
        <v>セキ</v>
      </c>
      <c r="F57" s="18" t="str">
        <f>IF(入力!E33="","",入力!E33)</f>
        <v>ユウマ</v>
      </c>
      <c r="G57" s="18">
        <f>IF(入力!M33="","",入力!M33)</f>
        <v>523032885</v>
      </c>
      <c r="H57" s="18" t="str">
        <f>IF(入力!I33="","",入力!I33)</f>
        <v>勝浦市立勝浦小学校</v>
      </c>
      <c r="I57" s="18">
        <f>IF(入力!G33="","",入力!G33)</f>
        <v>5</v>
      </c>
      <c r="J57" s="18">
        <f>IF(入力!P33="","",入力!P33)</f>
        <v>160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小川</v>
      </c>
      <c r="D58" s="18" t="str">
        <f>IF(入力!E36="","",入力!E36)</f>
        <v>琥己</v>
      </c>
      <c r="E58" s="18" t="str">
        <f>IF(入力!C35="","",入力!C35)</f>
        <v>オガワ</v>
      </c>
      <c r="F58" s="18" t="str">
        <f>IF(入力!E35="","",入力!E35)</f>
        <v>コウキ</v>
      </c>
      <c r="G58" s="18">
        <f>IF(入力!M35="","",入力!M35)</f>
        <v>520251166</v>
      </c>
      <c r="H58" s="18" t="str">
        <f>IF(入力!I35="","",入力!I35)</f>
        <v>いすみ市立東海小学校</v>
      </c>
      <c r="I58" s="18">
        <f>IF(入力!G35="","",入力!G35)</f>
        <v>4</v>
      </c>
      <c r="J58" s="18">
        <f>IF(入力!P35="","",入力!P35)</f>
        <v>148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髙橋</v>
      </c>
      <c r="D59" s="18" t="str">
        <f>IF(入力!E38="","",入力!E38)</f>
        <v>仁</v>
      </c>
      <c r="E59" s="18" t="str">
        <f>IF(入力!C37="","",入力!C37)</f>
        <v>タカハシ</v>
      </c>
      <c r="F59" s="18" t="str">
        <f>IF(入力!E37="","",入力!E37)</f>
        <v>ジン</v>
      </c>
      <c r="G59" s="18">
        <f>IF(入力!M37="","",入力!M37)</f>
        <v>519674471</v>
      </c>
      <c r="H59" s="18" t="str">
        <f>IF(入力!I37="","",入力!I37)</f>
        <v>千葉市立花園小学校</v>
      </c>
      <c r="I59" s="18">
        <f>IF(入力!G37="","",入力!G37)</f>
        <v>4</v>
      </c>
      <c r="J59" s="18">
        <f>IF(入力!P37="","",入力!P37)</f>
        <v>138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高橋</v>
      </c>
      <c r="D60" s="18" t="str">
        <f>IF(入力!E40="","",入力!E40)</f>
        <v>碧人</v>
      </c>
      <c r="E60" s="18" t="str">
        <f>IF(入力!C39="","",入力!C39)</f>
        <v>タカハシ</v>
      </c>
      <c r="F60" s="18" t="str">
        <f>IF(入力!E39="","",入力!E39)</f>
        <v>アオト</v>
      </c>
      <c r="G60" s="18">
        <f>IF(入力!M39="","",入力!M39)</f>
        <v>522215340</v>
      </c>
      <c r="H60" s="18" t="str">
        <f>IF(入力!I39="","",入力!I39)</f>
        <v>いすみ市立大原小学校</v>
      </c>
      <c r="I60" s="18">
        <f>IF(入力!G39="","",入力!G39)</f>
        <v>4</v>
      </c>
      <c r="J60" s="18">
        <f>IF(入力!P39="","",入力!P39)</f>
        <v>140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玉城</v>
      </c>
      <c r="D61" s="18" t="str">
        <f>IF(入力!E42="","",入力!E42)</f>
        <v>湊</v>
      </c>
      <c r="E61" s="18" t="str">
        <f>IF(入力!C41="","",入力!C41)</f>
        <v>タマキ</v>
      </c>
      <c r="F61" s="18" t="str">
        <f>IF(入力!E41="","",入力!E41)</f>
        <v>ミナト</v>
      </c>
      <c r="G61" s="18">
        <f>IF(入力!M41="","",入力!M41)</f>
        <v>522823668</v>
      </c>
      <c r="H61" s="18" t="str">
        <f>IF(入力!I41="","",入力!I41)</f>
        <v>千葉市立園生小学校</v>
      </c>
      <c r="I61" s="18">
        <f>IF(入力!G41="","",入力!G41)</f>
        <v>4</v>
      </c>
      <c r="J61" s="18">
        <f>IF(入力!P41="","",入力!P41)</f>
        <v>128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三尾</v>
      </c>
      <c r="D62" s="18" t="str">
        <f>IF(入力!E44="","",入力!E44)</f>
        <v>來夢</v>
      </c>
      <c r="E62" s="18" t="str">
        <f>IF(入力!C43="","",入力!C43)</f>
        <v>ミオ</v>
      </c>
      <c r="F62" s="18" t="str">
        <f>IF(入力!E43="","",入力!E43)</f>
        <v>ライム</v>
      </c>
      <c r="G62" s="18">
        <f>IF(入力!M43="","",入力!M43)</f>
        <v>522744611</v>
      </c>
      <c r="H62" s="18" t="str">
        <f>IF(入力!I43="","",入力!I43)</f>
        <v>いすみ市立東海小学校</v>
      </c>
      <c r="I62" s="18">
        <f>IF(入力!G43="","",入力!G43)</f>
        <v>4</v>
      </c>
      <c r="J62" s="18">
        <f>IF(入力!P43="","",入力!P43)</f>
        <v>142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石井</v>
      </c>
      <c r="D63" s="18" t="str">
        <f>IF(入力!E46="","",入力!E46)</f>
        <v>陽</v>
      </c>
      <c r="E63" s="18" t="str">
        <f>IF(入力!C45="","",入力!C45)</f>
        <v>イシイ</v>
      </c>
      <c r="F63" s="18" t="str">
        <f>IF(入力!E45="","",入力!E45)</f>
        <v>ハル</v>
      </c>
      <c r="G63" s="18">
        <f>IF(入力!M45="","",入力!M45)</f>
        <v>520940572</v>
      </c>
      <c r="H63" s="18" t="str">
        <f>IF(入力!I45="","",入力!I45)</f>
        <v>いすみ市立東海小学校</v>
      </c>
      <c r="I63" s="18">
        <f>IF(入力!G45="","",入力!G45)</f>
        <v>3</v>
      </c>
      <c r="J63" s="18">
        <f>IF(入力!P45="","",入力!P45)</f>
        <v>142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 t="shared" si="0"/>
        <v>12</v>
      </c>
      <c r="B64" s="18">
        <f>IF(入力!B47="","",入力!B47)</f>
        <v>12</v>
      </c>
      <c r="C64" s="18" t="str">
        <f>IF(入力!C48="","",入力!C48)</f>
        <v>岡田</v>
      </c>
      <c r="D64" s="18" t="str">
        <f>IF(入力!E48="","",入力!E48)</f>
        <v>夏昌</v>
      </c>
      <c r="E64" s="18" t="str">
        <f>IF(入力!C47="","",入力!C47)</f>
        <v>オカダ</v>
      </c>
      <c r="F64" s="18" t="str">
        <f>IF(入力!E47="","",入力!E47)</f>
        <v>ナツマサ</v>
      </c>
      <c r="G64" s="18">
        <f>IF(入力!M47="","",入力!M47)</f>
        <v>520942873</v>
      </c>
      <c r="H64" s="18" t="str">
        <f>IF(入力!I47="","",入力!I47)</f>
        <v>いすみ市立東海小学校</v>
      </c>
      <c r="I64" s="18">
        <f>IF(入力!G47="","",入力!G47)</f>
        <v>2</v>
      </c>
      <c r="J64" s="18">
        <f>IF(入力!P47="","",入力!P47)</f>
        <v>135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 t="shared" si="0"/>
        <v>13</v>
      </c>
      <c r="B65" s="18">
        <f>IF(入力!B49="","",入力!B49)</f>
        <v>13</v>
      </c>
      <c r="C65" s="18" t="str">
        <f>IF(入力!C50="","",入力!C50)</f>
        <v>小川</v>
      </c>
      <c r="D65" s="18" t="str">
        <f>IF(入力!E50="","",入力!E50)</f>
        <v>瑛太</v>
      </c>
      <c r="E65" s="18" t="str">
        <f>IF(入力!C49="","",入力!C49)</f>
        <v>オガワ</v>
      </c>
      <c r="F65" s="18" t="str">
        <f>IF(入力!E49="","",入力!E49)</f>
        <v>エイタ</v>
      </c>
      <c r="G65" s="18">
        <f>IF(入力!M49="","",入力!M49)</f>
        <v>520942866</v>
      </c>
      <c r="H65" s="18" t="str">
        <f>IF(入力!I49="","",入力!I49)</f>
        <v>いすみ市立東海小学校</v>
      </c>
      <c r="I65" s="18">
        <f>IF(入力!G49="","",入力!G49)</f>
        <v>2</v>
      </c>
      <c r="J65" s="18">
        <f>IF(入力!P49="","",入力!P49)</f>
        <v>128</v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 t="shared" si="0"/>
        <v>14</v>
      </c>
      <c r="B66" s="18">
        <f>IF(入力!B51="","",入力!B51)</f>
        <v>14</v>
      </c>
      <c r="C66" s="18" t="str">
        <f>IF(入力!C52="","",入力!C52)</f>
        <v>古澤</v>
      </c>
      <c r="D66" s="18" t="str">
        <f>IF(入力!E52="","",入力!E52)</f>
        <v>実</v>
      </c>
      <c r="E66" s="18" t="str">
        <f>IF(入力!C51="","",入力!C51)</f>
        <v>フルサワ</v>
      </c>
      <c r="F66" s="18" t="str">
        <f>IF(入力!E51="","",入力!E51)</f>
        <v>ミノル</v>
      </c>
      <c r="G66" s="18">
        <f>IF(入力!M51="","",入力!M51)</f>
        <v>520942880</v>
      </c>
      <c r="H66" s="18" t="str">
        <f>IF(入力!I51="","",入力!I51)</f>
        <v>いすみ市立大原小学校</v>
      </c>
      <c r="I66" s="18">
        <f>IF(入力!G51="","",入力!G51)</f>
        <v>2</v>
      </c>
      <c r="J66" s="18">
        <f>IF(入力!P51="","",入力!P51)</f>
        <v>139</v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yoshiyuki.i</cp:lastModifiedBy>
  <dcterms:created xsi:type="dcterms:W3CDTF">2014-04-05T09:56:00Z</dcterms:created>
  <dcterms:modified xsi:type="dcterms:W3CDTF">2023-01-25T12:51:47Z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