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<sst xmlns="http://schemas.openxmlformats.org/spreadsheetml/2006/main" count="389" uniqueCount="253">
  <si>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</si>
  <si>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</si>
  <si>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</si>
  <si>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</si>
  <si>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</si>
  <si>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</si>
  <si>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</si>
  <si>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</si>
  <si>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</si>
  <si>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</si>
  <si>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</si>
  <si>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</si>
  <si>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</si>
  <si>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</si>
  <si>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</si>
  <si>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</si>
  <si>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</si>
  <si>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</si>
  <si>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</si>
  <si>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</si>
  <si>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</si>
  <si>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</si>
  <si>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</si>
  <si>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</si>
  <si>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</si>
  <si>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</si>
  <si>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</si>
  <si>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</si>
  <si>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</si>
  <si>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</si>
  <si>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</si>
  <si>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</si>
  <si>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</si>
  <si>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</si>
  <si>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</si>
  <si>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</si>
  <si>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</si>
  <si>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</si>
  <si>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</si>
  <si>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</si>
  <si>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</si>
  <si>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</si>
  <si>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</si>
  <si>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</si>
  <si>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</si>
  <si>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</si>
  <si>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</si>
  <si>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</si>
  <si>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</si>
  <si>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</si>
  <si>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</si>
  <si>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</si>
  <si>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</si>
  <si>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</si>
  <si>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</si>
  <si>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</si>
  <si>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</si>
  <si>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</si>
  <si>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</si>
  <si>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</si>
  <si>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</si>
  <si>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</si>
  <si>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</si>
  <si>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</si>
  <si>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</si>
  <si>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</si>
  <si>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</si>
  <si>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</si>
  <si>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</si>
  <si>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</si>
  <si>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</si>
  <si>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</si>
  <si>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</si>
  <si>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</si>
  <si>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</si>
  <si>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</si>
  <si>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</si>
  <si>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</si>
  <si>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</si>
  <si>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</si>
  <si>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</si>
  <si>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</si>
  <si>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</si>
  <si>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</si>
  <si>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</si>
  <si>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</si>
  <si>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</si>
  <si>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</si>
  <si>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</si>
  <si>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</si>
  <si>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</si>
  <si>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</si>
  <si>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</si>
  <si>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</si>
  <si>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</si>
  <si>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</si>
  <si>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</si>
  <si>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</si>
  <si>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</si>
  <si>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</si>
  <si>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</si>
  <si>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</si>
  <si>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</si>
  <si>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</si>
  <si>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</si>
  <si>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</si>
  <si>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</si>
  <si>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</si>
  <si>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</si>
  <si>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</si>
  <si>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</si>
  <si>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</si>
  <si>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</si>
  <si>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</si>
  <si>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</si>
  <si>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</si>
  <si>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</si>
  <si>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</si>
  <si>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</si>
  <si>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</si>
  <si>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</si>
  <si>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</si>
  <si>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</si>
  <si>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</si>
  <si>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</si>
  <si>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</si>
  <si>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</si>
  <si>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</si>
  <si>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</si>
  <si>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</si>
  <si>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</si>
  <si>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</si>
  <si>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</si>
  <si>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</si>
  <si>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</si>
  <si>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</si>
  <si>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</si>
  <si>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</si>
  <si>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</si>
  <si>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</si>
  <si>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</si>
  <si>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</si>
  <si>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</si>
  <si>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</si>
  <si>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</si>
  <si>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</si>
  <si>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</si>
  <si>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</si>
  <si>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</si>
  <si>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</si>
  <si>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</si>
  <si>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</si>
  <si>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</si>
  <si>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</si>
  <si>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</si>
  <si>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</si>
  <si>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</si>
  <si>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</si>
  <si>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</si>
  <si>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</si>
  <si>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</si>
  <si>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</si>
  <si>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</si>
  <si>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</si>
  <si>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</si>
  <si>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</si>
  <si>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</si>
  <si>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</si>
  <si>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</si>
  <si>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</si>
  <si>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</si>
  <si>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</si>
  <si>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</si>
  <si>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</si>
  <si>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</si>
  <si>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</si>
  <si>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</si>
  <si>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</si>
  <si>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</si>
  <si>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</si>
  <si>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</si>
  <si>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</si>
  <si>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</si>
  <si>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</si>
  <si>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</si>
  <si>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</si>
  <si>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</si>
  <si>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</si>
  <si>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</si>
  <si>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</si>
  <si>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</si>
  <si>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</si>
  <si>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</si>
  <si>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</si>
  <si>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</si>
  <si>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</si>
  <si>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</si>
  <si>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</si>
  <si>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</si>
  <si>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</si>
  <si>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ミサキジュニアＶＢＣ</t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</si>
  <si>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</si>
  <si>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</si>
  <si>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t>ヒザワ</t>
    <phoneticPr fontId="2"/>
  </si>
  <si>
    <t>飛澤</t>
    <rPh sb="0" eb="1">
      <t>ヒ</t>
    </rPh>
    <rPh sb="1" eb="2">
      <t>ザワ</t>
    </rPh>
    <phoneticPr fontId="2"/>
  </si>
  <si>
    <t>シンイチ　　</t>
    <phoneticPr fontId="2"/>
  </si>
  <si>
    <t>新一</t>
    <rPh sb="0" eb="2">
      <t>シンイチ</t>
    </rPh>
    <phoneticPr fontId="2"/>
  </si>
  <si>
    <t>下平</t>
    <rPh sb="0" eb="2">
      <t>シモヒラ</t>
    </rPh>
    <phoneticPr fontId="2"/>
  </si>
  <si>
    <t>恒子</t>
    <rPh sb="0" eb="2">
      <t>ツネコ</t>
    </rPh>
    <phoneticPr fontId="2"/>
  </si>
  <si>
    <t>シモヒラ</t>
    <phoneticPr fontId="2"/>
  </si>
  <si>
    <t>ツネコ</t>
    <phoneticPr fontId="2"/>
  </si>
  <si>
    <t>飛澤</t>
    <rPh sb="0" eb="2">
      <t>ヒザワ</t>
    </rPh>
    <phoneticPr fontId="2"/>
  </si>
  <si>
    <t>シンイチ　　</t>
    <phoneticPr fontId="2"/>
  </si>
  <si>
    <t>富津市西川928</t>
    <rPh sb="0" eb="3">
      <t>フッツシ</t>
    </rPh>
    <rPh sb="3" eb="5">
      <t>ニシカワ</t>
    </rPh>
    <phoneticPr fontId="2"/>
  </si>
  <si>
    <t>0439</t>
    <phoneticPr fontId="2"/>
  </si>
  <si>
    <t>87</t>
    <phoneticPr fontId="2"/>
  </si>
  <si>
    <t>3147</t>
    <phoneticPr fontId="2"/>
  </si>
  <si>
    <t>青堀駅</t>
    <rPh sb="0" eb="3">
      <t>アオホリエキ</t>
    </rPh>
    <phoneticPr fontId="2"/>
  </si>
  <si>
    <t>3147</t>
    <phoneticPr fontId="2"/>
  </si>
  <si>
    <t>299</t>
    <phoneticPr fontId="2"/>
  </si>
  <si>
    <t>1163</t>
    <phoneticPr fontId="2"/>
  </si>
  <si>
    <t>君津市杢師4-13-6</t>
    <rPh sb="0" eb="3">
      <t>キミツシ</t>
    </rPh>
    <rPh sb="3" eb="4">
      <t>モク</t>
    </rPh>
    <rPh sb="4" eb="5">
      <t>シ</t>
    </rPh>
    <phoneticPr fontId="2"/>
  </si>
  <si>
    <t>54</t>
    <phoneticPr fontId="2"/>
  </si>
  <si>
    <t>4857</t>
    <phoneticPr fontId="2"/>
  </si>
  <si>
    <t>熊谷</t>
    <rPh sb="0" eb="2">
      <t>クマガイ</t>
    </rPh>
    <phoneticPr fontId="2"/>
  </si>
  <si>
    <t>颯太</t>
    <rPh sb="0" eb="2">
      <t>ソウタ</t>
    </rPh>
    <phoneticPr fontId="2"/>
  </si>
  <si>
    <t>荻野</t>
    <rPh sb="0" eb="2">
      <t>オギノ</t>
    </rPh>
    <phoneticPr fontId="2"/>
  </si>
  <si>
    <t>隼</t>
    <rPh sb="0" eb="1">
      <t>ハヤト</t>
    </rPh>
    <phoneticPr fontId="2"/>
  </si>
  <si>
    <t>後藤</t>
    <rPh sb="0" eb="2">
      <t>ゴトウ</t>
    </rPh>
    <phoneticPr fontId="2"/>
  </si>
  <si>
    <t>天我</t>
    <rPh sb="0" eb="1">
      <t>テン</t>
    </rPh>
    <rPh sb="1" eb="2">
      <t>ガ</t>
    </rPh>
    <phoneticPr fontId="2"/>
  </si>
  <si>
    <t>田上</t>
    <rPh sb="0" eb="2">
      <t>タノウエ</t>
    </rPh>
    <phoneticPr fontId="2"/>
  </si>
  <si>
    <t>櫂吏</t>
    <rPh sb="0" eb="1">
      <t>カイ</t>
    </rPh>
    <rPh sb="1" eb="2">
      <t>リ</t>
    </rPh>
    <phoneticPr fontId="2"/>
  </si>
  <si>
    <t>琉珀</t>
    <rPh sb="0" eb="1">
      <t>リュウ</t>
    </rPh>
    <rPh sb="1" eb="2">
      <t>ハク</t>
    </rPh>
    <phoneticPr fontId="2"/>
  </si>
  <si>
    <t>橘</t>
    <rPh sb="0" eb="1">
      <t>タチバナ</t>
    </rPh>
    <phoneticPr fontId="2"/>
  </si>
  <si>
    <t>薫</t>
    <rPh sb="0" eb="1">
      <t>カオル</t>
    </rPh>
    <phoneticPr fontId="2"/>
  </si>
  <si>
    <t>クマガイ</t>
    <phoneticPr fontId="2"/>
  </si>
  <si>
    <t>ソウタ</t>
    <phoneticPr fontId="2"/>
  </si>
  <si>
    <t>オギノ</t>
    <phoneticPr fontId="2"/>
  </si>
  <si>
    <t>ハヤト</t>
    <phoneticPr fontId="2"/>
  </si>
  <si>
    <t>ゴトウ</t>
    <phoneticPr fontId="2"/>
  </si>
  <si>
    <t>テンガ</t>
    <phoneticPr fontId="2"/>
  </si>
  <si>
    <t>タノウエ</t>
    <phoneticPr fontId="2"/>
  </si>
  <si>
    <t>カイリ</t>
    <phoneticPr fontId="2"/>
  </si>
  <si>
    <t>リュウハ</t>
    <phoneticPr fontId="2"/>
  </si>
  <si>
    <t>タチバナ</t>
    <phoneticPr fontId="2"/>
  </si>
  <si>
    <t>カオル</t>
    <phoneticPr fontId="2"/>
  </si>
  <si>
    <t>青堀小学校</t>
    <rPh sb="0" eb="2">
      <t>アオホリ</t>
    </rPh>
    <rPh sb="2" eb="5">
      <t>ショウガッコウ</t>
    </rPh>
    <phoneticPr fontId="2"/>
  </si>
  <si>
    <t>青堀小学校</t>
    <rPh sb="0" eb="5">
      <t>アオホリショウガッコウ</t>
    </rPh>
    <phoneticPr fontId="2"/>
  </si>
  <si>
    <t>飯野小学校</t>
    <rPh sb="0" eb="2">
      <t>イイノ</t>
    </rPh>
    <rPh sb="2" eb="5">
      <t>ショウガッコウ</t>
    </rPh>
    <phoneticPr fontId="2"/>
  </si>
  <si>
    <t>①</t>
    <phoneticPr fontId="2"/>
  </si>
  <si>
    <t>ＪＲ内房</t>
    <rPh sb="2" eb="4">
      <t>ウチボウ</t>
    </rPh>
    <phoneticPr fontId="2"/>
  </si>
  <si>
    <t>6年生の熊谷、田上（櫂）を中心に、全員バレーで戦います。目の前の一戦一戦を大切に、上を目指して頑張ります。</t>
    <rPh sb="1" eb="3">
      <t>ネンセイ</t>
    </rPh>
    <rPh sb="4" eb="6">
      <t>クマガイ</t>
    </rPh>
    <rPh sb="7" eb="9">
      <t>タノウエ</t>
    </rPh>
    <rPh sb="10" eb="11">
      <t>カイ</t>
    </rPh>
    <rPh sb="13" eb="15">
      <t>チュウシン</t>
    </rPh>
    <rPh sb="17" eb="18">
      <t>マッタ</t>
    </rPh>
    <rPh sb="18" eb="19">
      <t>イン</t>
    </rPh>
    <rPh sb="23" eb="24">
      <t>タタカ</t>
    </rPh>
    <rPh sb="28" eb="29">
      <t>メ</t>
    </rPh>
    <rPh sb="30" eb="31">
      <t>マエ</t>
    </rPh>
    <rPh sb="32" eb="34">
      <t>イッセン</t>
    </rPh>
    <rPh sb="34" eb="36">
      <t>イッセン</t>
    </rPh>
    <rPh sb="37" eb="39">
      <t>タイセツ</t>
    </rPh>
    <rPh sb="41" eb="42">
      <t>ウエ</t>
    </rPh>
    <rPh sb="43" eb="45">
      <t>メザ</t>
    </rPh>
    <rPh sb="47" eb="49">
      <t>ガンバ</t>
    </rPh>
    <phoneticPr fontId="2"/>
  </si>
  <si>
    <t>,090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</si>
</sst>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="98" zoomScaleNormal="100" zoomScaleSheetLayoutView="98" workbookViewId="0">
      <selection activeCell="AU7" sqref="AU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180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431439485</v>
      </c>
      <c r="D4" s="94"/>
      <c r="E4" s="94"/>
      <c r="F4" s="94"/>
      <c r="G4" s="94"/>
      <c r="H4" s="94"/>
      <c r="I4" s="95"/>
      <c r="J4" s="141" t="s">
        <v>185</v>
      </c>
      <c r="K4" s="142"/>
      <c r="L4" s="142"/>
      <c r="M4" s="142"/>
      <c r="N4" s="142"/>
      <c r="O4" s="143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4"/>
      <c r="K5" s="144"/>
      <c r="L5" s="144"/>
      <c r="M5" s="144"/>
      <c r="N5" s="144"/>
      <c r="O5" s="144"/>
      <c r="P5" s="198" t="s">
        <v>250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217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45" t="s">
        <v>203</v>
      </c>
      <c r="D7" s="132"/>
      <c r="E7" s="110" t="s">
        <v>205</v>
      </c>
      <c r="F7" s="111"/>
      <c r="G7" s="92">
        <v>506013121</v>
      </c>
      <c r="H7" s="92"/>
      <c r="I7" s="92"/>
      <c r="J7" s="92">
        <v>17527</v>
      </c>
      <c r="K7" s="92"/>
      <c r="L7" s="92"/>
      <c r="M7" s="92">
        <v>379937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214</v>
      </c>
      <c r="AM7" s="146"/>
      <c r="AN7" s="146"/>
      <c r="AO7" s="146"/>
      <c r="AP7" s="146"/>
      <c r="AQ7" s="146"/>
      <c r="AR7" s="146"/>
      <c r="AS7" s="59" t="s">
        <v>75</v>
      </c>
      <c r="AT7" s="257"/>
    </row>
    <row r="8" spans="1:51" ht="18" customHeight="1">
      <c r="A8" s="99"/>
      <c r="B8" s="100"/>
      <c r="C8" s="153" t="s">
        <v>204</v>
      </c>
      <c r="D8" s="135"/>
      <c r="E8" s="152" t="s">
        <v>206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47" t="s">
        <v>213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215</v>
      </c>
      <c r="AL8" s="150"/>
      <c r="AM8" s="150"/>
      <c r="AN8" s="150"/>
      <c r="AO8" s="60" t="s">
        <v>76</v>
      </c>
      <c r="AP8" s="150" t="s">
        <v>218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45" t="s">
        <v>209</v>
      </c>
      <c r="D9" s="132"/>
      <c r="E9" s="110" t="s">
        <v>210</v>
      </c>
      <c r="F9" s="111"/>
      <c r="G9" s="92">
        <v>506060129</v>
      </c>
      <c r="H9" s="92"/>
      <c r="I9" s="92"/>
      <c r="J9" s="92">
        <v>23109</v>
      </c>
      <c r="K9" s="92"/>
      <c r="L9" s="92"/>
      <c r="M9" s="92">
        <v>379935</v>
      </c>
      <c r="N9" s="92"/>
      <c r="O9" s="92"/>
      <c r="P9" s="89" t="s">
        <v>72</v>
      </c>
      <c r="Q9" s="90"/>
      <c r="R9" s="108" t="s">
        <v>219</v>
      </c>
      <c r="S9" s="108"/>
      <c r="T9" s="108"/>
      <c r="U9" s="108"/>
      <c r="V9" s="50" t="s">
        <v>73</v>
      </c>
      <c r="W9" s="107" t="s">
        <v>220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214</v>
      </c>
      <c r="AM9" s="146"/>
      <c r="AN9" s="146"/>
      <c r="AO9" s="146"/>
      <c r="AP9" s="146"/>
      <c r="AQ9" s="146"/>
      <c r="AR9" s="146"/>
      <c r="AS9" s="59" t="s">
        <v>194</v>
      </c>
      <c r="AT9" s="258"/>
    </row>
    <row r="10" spans="1:51" ht="18" customHeight="1">
      <c r="A10" s="99"/>
      <c r="B10" s="100"/>
      <c r="C10" s="153" t="s">
        <v>207</v>
      </c>
      <c r="D10" s="135"/>
      <c r="E10" s="152" t="s">
        <v>208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222</v>
      </c>
      <c r="AL10" s="150"/>
      <c r="AM10" s="150"/>
      <c r="AN10" s="150"/>
      <c r="AO10" s="60" t="s">
        <v>195</v>
      </c>
      <c r="AP10" s="150" t="s">
        <v>223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1"/>
      <c r="D11" s="132"/>
      <c r="E11" s="132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58"/>
    </row>
    <row r="12" spans="1:51" ht="18" customHeight="1">
      <c r="A12" s="99"/>
      <c r="B12" s="100"/>
      <c r="C12" s="134"/>
      <c r="D12" s="135"/>
      <c r="E12" s="135"/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45" t="s">
        <v>203</v>
      </c>
      <c r="D13" s="132"/>
      <c r="E13" s="110" t="s">
        <v>212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3" t="s">
        <v>211</v>
      </c>
      <c r="D14" s="135"/>
      <c r="E14" s="152" t="s">
        <v>206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0" t="s">
        <v>166</v>
      </c>
      <c r="B15" s="100"/>
      <c r="C15" s="145" t="s">
        <v>203</v>
      </c>
      <c r="D15" s="132"/>
      <c r="E15" s="110" t="s">
        <v>212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/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214</v>
      </c>
      <c r="AM15" s="146"/>
      <c r="AN15" s="146"/>
      <c r="AO15" s="146"/>
      <c r="AP15" s="146"/>
      <c r="AQ15" s="146"/>
      <c r="AR15" s="146"/>
      <c r="AS15" s="59" t="s">
        <v>194</v>
      </c>
      <c r="AT15" s="258"/>
    </row>
    <row r="16" spans="1:51" ht="18" customHeight="1">
      <c r="A16" s="99"/>
      <c r="B16" s="100"/>
      <c r="C16" s="153" t="s">
        <v>204</v>
      </c>
      <c r="D16" s="135"/>
      <c r="E16" s="152" t="s">
        <v>206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213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215</v>
      </c>
      <c r="AL16" s="150"/>
      <c r="AM16" s="150"/>
      <c r="AN16" s="150"/>
      <c r="AO16" s="60" t="s">
        <v>195</v>
      </c>
      <c r="AP16" s="150" t="s">
        <v>216</v>
      </c>
      <c r="AQ16" s="150"/>
      <c r="AR16" s="150"/>
      <c r="AS16" s="151"/>
      <c r="AT16" s="258"/>
    </row>
    <row r="17" spans="1:46">
      <c r="A17" s="99" t="s">
        <v>6</v>
      </c>
      <c r="B17" s="100"/>
      <c r="C17" s="158" t="str">
        <f>IF(P16="","",P16)</f>
        <v>富津市西川928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0439-87-3147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252</v>
      </c>
      <c r="D21" s="78"/>
      <c r="E21" s="78">
        <v>8890</v>
      </c>
      <c r="F21" s="78"/>
      <c r="G21" s="78">
        <v>9346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8" t="s">
        <v>198</v>
      </c>
      <c r="B23" s="137" t="s">
        <v>154</v>
      </c>
      <c r="C23" s="159" t="s">
        <v>173</v>
      </c>
      <c r="D23" s="160"/>
      <c r="E23" s="161" t="s">
        <v>174</v>
      </c>
      <c r="F23" s="162"/>
      <c r="G23" s="137" t="s">
        <v>155</v>
      </c>
      <c r="H23" s="137"/>
      <c r="I23" s="137" t="s">
        <v>156</v>
      </c>
      <c r="J23" s="137"/>
      <c r="K23" s="137"/>
      <c r="L23" s="137"/>
      <c r="M23" s="137" t="s">
        <v>157</v>
      </c>
      <c r="N23" s="137"/>
      <c r="O23" s="137"/>
      <c r="P23" s="227" t="s">
        <v>167</v>
      </c>
      <c r="Q23" s="137"/>
      <c r="R23" s="137"/>
      <c r="S23" s="137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9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249</v>
      </c>
      <c r="C25" s="145" t="s">
        <v>235</v>
      </c>
      <c r="D25" s="132"/>
      <c r="E25" s="110" t="s">
        <v>236</v>
      </c>
      <c r="F25" s="111"/>
      <c r="G25" s="112">
        <v>6</v>
      </c>
      <c r="H25" s="114"/>
      <c r="I25" s="126" t="s">
        <v>246</v>
      </c>
      <c r="J25" s="113"/>
      <c r="K25" s="113"/>
      <c r="L25" s="114"/>
      <c r="M25" s="112">
        <v>509943019</v>
      </c>
      <c r="N25" s="113"/>
      <c r="O25" s="114"/>
      <c r="P25" s="112">
        <v>155</v>
      </c>
      <c r="Q25" s="113"/>
      <c r="R25" s="113"/>
      <c r="S25" s="113"/>
      <c r="T25" s="118"/>
      <c r="U25" s="1"/>
      <c r="V25" s="1"/>
      <c r="W25" s="1"/>
      <c r="X25" s="1"/>
      <c r="Y25" s="120">
        <v>8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53" t="s">
        <v>224</v>
      </c>
      <c r="D26" s="135"/>
      <c r="E26" s="152" t="s">
        <v>225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45" t="s">
        <v>237</v>
      </c>
      <c r="D27" s="132"/>
      <c r="E27" s="110" t="s">
        <v>238</v>
      </c>
      <c r="F27" s="111"/>
      <c r="G27" s="112">
        <v>5</v>
      </c>
      <c r="H27" s="114"/>
      <c r="I27" s="126" t="s">
        <v>246</v>
      </c>
      <c r="J27" s="113"/>
      <c r="K27" s="113"/>
      <c r="L27" s="114"/>
      <c r="M27" s="112">
        <v>511519918</v>
      </c>
      <c r="N27" s="113"/>
      <c r="O27" s="114"/>
      <c r="P27" s="112">
        <v>150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53" t="s">
        <v>226</v>
      </c>
      <c r="D28" s="135"/>
      <c r="E28" s="152" t="s">
        <v>227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45" t="s">
        <v>239</v>
      </c>
      <c r="D29" s="132"/>
      <c r="E29" s="110" t="s">
        <v>240</v>
      </c>
      <c r="F29" s="111"/>
      <c r="G29" s="112">
        <v>4</v>
      </c>
      <c r="H29" s="114"/>
      <c r="I29" s="126" t="s">
        <v>247</v>
      </c>
      <c r="J29" s="113"/>
      <c r="K29" s="113"/>
      <c r="L29" s="114"/>
      <c r="M29" s="112">
        <v>511516343</v>
      </c>
      <c r="N29" s="113"/>
      <c r="O29" s="114"/>
      <c r="P29" s="112">
        <v>140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53" t="s">
        <v>228</v>
      </c>
      <c r="D30" s="135"/>
      <c r="E30" s="152" t="s">
        <v>229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45" t="s">
        <v>241</v>
      </c>
      <c r="D31" s="132"/>
      <c r="E31" s="110" t="s">
        <v>242</v>
      </c>
      <c r="F31" s="111"/>
      <c r="G31" s="112">
        <v>6</v>
      </c>
      <c r="H31" s="114"/>
      <c r="I31" s="126" t="s">
        <v>246</v>
      </c>
      <c r="J31" s="113"/>
      <c r="K31" s="113"/>
      <c r="L31" s="114"/>
      <c r="M31" s="112">
        <v>513663149</v>
      </c>
      <c r="N31" s="113"/>
      <c r="O31" s="114"/>
      <c r="P31" s="112">
        <v>155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53" t="s">
        <v>230</v>
      </c>
      <c r="D32" s="135"/>
      <c r="E32" s="152" t="s">
        <v>231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45" t="s">
        <v>241</v>
      </c>
      <c r="D33" s="132"/>
      <c r="E33" s="110" t="s">
        <v>243</v>
      </c>
      <c r="F33" s="111"/>
      <c r="G33" s="112">
        <v>3</v>
      </c>
      <c r="H33" s="114"/>
      <c r="I33" s="126" t="s">
        <v>246</v>
      </c>
      <c r="J33" s="113"/>
      <c r="K33" s="113"/>
      <c r="L33" s="114"/>
      <c r="M33" s="112">
        <v>513663135</v>
      </c>
      <c r="N33" s="113"/>
      <c r="O33" s="114"/>
      <c r="P33" s="112">
        <v>138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53" t="s">
        <v>230</v>
      </c>
      <c r="D34" s="135"/>
      <c r="E34" s="152" t="s">
        <v>232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45" t="s">
        <v>244</v>
      </c>
      <c r="D35" s="132"/>
      <c r="E35" s="110" t="s">
        <v>245</v>
      </c>
      <c r="F35" s="111"/>
      <c r="G35" s="112">
        <v>2</v>
      </c>
      <c r="H35" s="114"/>
      <c r="I35" s="126" t="s">
        <v>248</v>
      </c>
      <c r="J35" s="113"/>
      <c r="K35" s="113"/>
      <c r="L35" s="114"/>
      <c r="M35" s="112">
        <v>514739908</v>
      </c>
      <c r="N35" s="113"/>
      <c r="O35" s="114"/>
      <c r="P35" s="112">
        <v>140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53" t="s">
        <v>233</v>
      </c>
      <c r="D36" s="135"/>
      <c r="E36" s="152" t="s">
        <v>234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131"/>
      <c r="D37" s="132"/>
      <c r="E37" s="132"/>
      <c r="F37" s="111"/>
      <c r="G37" s="112"/>
      <c r="H37" s="114"/>
      <c r="I37" s="112"/>
      <c r="J37" s="113"/>
      <c r="K37" s="113"/>
      <c r="L37" s="114"/>
      <c r="M37" s="112"/>
      <c r="N37" s="113"/>
      <c r="O37" s="114"/>
      <c r="P37" s="112"/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/>
      <c r="D38" s="135"/>
      <c r="E38" s="135"/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1"/>
      <c r="D39" s="132"/>
      <c r="E39" s="132"/>
      <c r="F39" s="111"/>
      <c r="G39" s="112"/>
      <c r="H39" s="114"/>
      <c r="I39" s="112"/>
      <c r="J39" s="113"/>
      <c r="K39" s="113"/>
      <c r="L39" s="114"/>
      <c r="M39" s="112"/>
      <c r="N39" s="113"/>
      <c r="O39" s="114"/>
      <c r="P39" s="112"/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251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53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ミサキジュニアＶＢＣ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431439485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飛澤　新一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506013121</v>
      </c>
      <c r="H7" s="265"/>
      <c r="I7" s="265"/>
      <c r="J7" s="265">
        <f>IF(入力!J7="","",入力!J7)</f>
        <v>17527</v>
      </c>
      <c r="K7" s="265"/>
      <c r="L7" s="265"/>
      <c r="M7" s="265">
        <f>IF(入力!M7="","",入力!M7)</f>
        <v>379937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下平　恒子</v>
      </c>
      <c r="D9" s="276"/>
      <c r="E9" s="276"/>
      <c r="F9" s="276"/>
      <c r="G9" s="265">
        <f>IF(入力!G9="","",入力!G9)</f>
        <v>506060129</v>
      </c>
      <c r="H9" s="265"/>
      <c r="I9" s="265"/>
      <c r="J9" s="265">
        <f>IF(入力!J9="","",入力!J9)</f>
        <v>23109</v>
      </c>
      <c r="K9" s="265"/>
      <c r="L9" s="265"/>
      <c r="M9" s="265">
        <f>IF(入力!M9="","",入力!M9)</f>
        <v>379935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飛澤　新一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飛澤　新一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富津市西川928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0439-87-3147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,090－8890－9346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熊谷　颯太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青堀小学校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509943019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荻野　隼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511519918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後藤　天我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511516343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田上　櫂吏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513663149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田上　琉珀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青堀小学校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513663135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橘　薫</v>
      </c>
      <c r="D35" s="276"/>
      <c r="E35" s="276"/>
      <c r="F35" s="276"/>
      <c r="G35" s="263">
        <f>IF(入力!G35="","",入力!G35)</f>
        <v>2</v>
      </c>
      <c r="H35" s="263" t="str">
        <f>IF(入力!H35="","",入力!H35)</f>
        <v/>
      </c>
      <c r="I35" s="263" t="str">
        <f>IF(入力!I35="","",入力!I35)</f>
        <v>飯野小学校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514739908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ミサキジュニアバレーボールクラブ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富津市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ＪＲ内房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ミサキジュニアＶＢＣ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(男子)</v>
      </c>
      <c r="V17" s="331"/>
      <c r="W17" s="331"/>
      <c r="X17" s="332"/>
      <c r="Y17" s="365">
        <f>IF(入力!C4="","",入力!C4)</f>
        <v>431439485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青堀駅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17527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23109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379937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>
        <f>IF(入力!M9="","",入力!M9)</f>
        <v>379935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ヒザワ　シンイチ　　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 t="str">
        <f>IF(入力!AT7="","",入力!AT7)</f>
        <v/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/>
      </c>
      <c r="AC22" s="302"/>
      <c r="AD22" s="302"/>
      <c r="AE22" s="302"/>
      <c r="AF22" s="16" t="s">
        <v>73</v>
      </c>
      <c r="AG22" s="302" t="str">
        <f>IF(入力!W7="","",入力!W7)</f>
        <v/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0439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飛澤　新一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富津市西川928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87</v>
      </c>
      <c r="AY23" s="298"/>
      <c r="AZ23" s="298"/>
      <c r="BA23" s="298"/>
      <c r="BB23" s="19" t="s">
        <v>76</v>
      </c>
      <c r="BC23" s="298" t="str">
        <f>IF(入力!AP8="","",入力!AP8)</f>
        <v>3147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シモヒラ　ツネコ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 t="str">
        <f>IF(入力!AT9="","",入力!AT9)</f>
        <v/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299</v>
      </c>
      <c r="AC24" s="302"/>
      <c r="AD24" s="302"/>
      <c r="AE24" s="302"/>
      <c r="AF24" s="16" t="s">
        <v>73</v>
      </c>
      <c r="AG24" s="302" t="str">
        <f>IF(入力!W9="","",入力!W9)</f>
        <v>1163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0439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下平　恒子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君津市杢師4-13-6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54</v>
      </c>
      <c r="AY25" s="298"/>
      <c r="AZ25" s="298"/>
      <c r="BA25" s="298"/>
      <c r="BB25" s="19" t="s">
        <v>76</v>
      </c>
      <c r="BC25" s="298" t="str">
        <f>IF(入力!AP10="","",入力!AP10)</f>
        <v>4857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/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 t="str">
        <f>IF(入力!AT11="","",入力!AT11)</f>
        <v/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/>
      </c>
      <c r="AC26" s="302"/>
      <c r="AD26" s="302"/>
      <c r="AE26" s="302"/>
      <c r="AF26" s="16" t="s">
        <v>73</v>
      </c>
      <c r="AG26" s="302" t="str">
        <f>IF(入力!W11="","",入力!W11)</f>
        <v/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/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/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/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/>
      </c>
      <c r="AY27" s="298"/>
      <c r="AZ27" s="298"/>
      <c r="BA27" s="298"/>
      <c r="BB27" s="19" t="s">
        <v>76</v>
      </c>
      <c r="BC27" s="298" t="str">
        <f>IF(入力!AP12="","",入力!AP12)</f>
        <v/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ヒザワ　シンイチ　　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 t="str">
        <f>IF(入力!AT15="","",入力!AT15)</f>
        <v/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/>
      </c>
      <c r="AC28" s="302"/>
      <c r="AD28" s="302"/>
      <c r="AE28" s="302"/>
      <c r="AF28" s="16" t="s">
        <v>73</v>
      </c>
      <c r="AG28" s="302" t="str">
        <f>IF(入力!W15="","",入力!W15)</f>
        <v/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0439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飛澤　新一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富津市西川928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87</v>
      </c>
      <c r="AY29" s="357"/>
      <c r="AZ29" s="357"/>
      <c r="BA29" s="357"/>
      <c r="BB29" s="73" t="s">
        <v>76</v>
      </c>
      <c r="BC29" s="357" t="str">
        <f>IF(入力!AP16="","",入力!AP16)</f>
        <v>3147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クマガイ　ソウタ
熊谷　颯太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青堀小学校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509943019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155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オギノ　ハヤト
荻野　隼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青堀小学校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511519918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150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ゴトウ　テンガ
後藤　天我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4</v>
      </c>
      <c r="R38" s="391"/>
      <c r="S38" s="392"/>
      <c r="T38" s="409" t="str">
        <f>IF(入力!I29="","",入力!I29)</f>
        <v>青堀小学校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511516343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140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タノウエ　カイリ
田上　櫂吏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青堀小学校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513663149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155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タノウエ　リュウハ
田上　琉珀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3</v>
      </c>
      <c r="R42" s="391"/>
      <c r="S42" s="392"/>
      <c r="T42" s="409" t="str">
        <f>IF(入力!I33="","",入力!I33)</f>
        <v>青堀小学校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513663135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138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タチバナ　カオル
橘　薫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2</v>
      </c>
      <c r="R44" s="391"/>
      <c r="S44" s="392"/>
      <c r="T44" s="409" t="str">
        <f>IF(入力!I35="","",入力!I35)</f>
        <v>飯野小学校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514739908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140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 t="str">
        <f>IF(入力!B37="","",入力!B37)</f>
        <v/>
      </c>
      <c r="D46" s="417"/>
      <c r="E46" s="418"/>
      <c r="F46" s="403" t="str">
        <f>IF(入力!C38="","",入力!C37&amp;"　"&amp;入力!E37&amp;"
"&amp;入力!C38&amp;"　"&amp;入力!E38)</f>
        <v/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 t="str">
        <f>IF(入力!G37="","",入力!G37)</f>
        <v/>
      </c>
      <c r="R46" s="391"/>
      <c r="S46" s="392"/>
      <c r="T46" s="409" t="str">
        <f>IF(入力!I37="","",入力!I37)</f>
        <v/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 t="str">
        <f>IF(入力!M37="","",入力!M37)</f>
        <v/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 t="str">
        <f>IF(入力!P37="","",入力!P37)</f>
        <v/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 t="str">
        <f>IF(入力!B39="","",入力!B39)</f>
        <v/>
      </c>
      <c r="D48" s="417"/>
      <c r="E48" s="418"/>
      <c r="F48" s="403" t="str">
        <f>IF(入力!C40="","",入力!C39&amp;"　"&amp;入力!E39&amp;"
"&amp;入力!C40&amp;"　"&amp;入力!E40)</f>
        <v/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 t="str">
        <f>IF(入力!G39="","",入力!G39)</f>
        <v/>
      </c>
      <c r="R48" s="391"/>
      <c r="S48" s="392"/>
      <c r="T48" s="409" t="str">
        <f>IF(入力!I39="","",入力!I39)</f>
        <v/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 t="str">
        <f>IF(入力!M39="","",入力!M39)</f>
        <v/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 t="str">
        <f>IF(入力!P39="","",入力!P39)</f>
        <v/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431439485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飛澤　新一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506013121</v>
      </c>
      <c r="H7" s="265"/>
      <c r="I7" s="265"/>
      <c r="J7" s="265">
        <f>IF(入力!J7="","",入力!J7)</f>
        <v>17527</v>
      </c>
      <c r="K7" s="265"/>
      <c r="L7" s="265"/>
      <c r="M7" s="265">
        <f>IF(入力!M7="","",入力!M7)</f>
        <v>379937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下平　恒子</v>
      </c>
      <c r="D9" s="276"/>
      <c r="E9" s="276"/>
      <c r="F9" s="276"/>
      <c r="G9" s="265">
        <f>IF(入力!G9="","",入力!G9)</f>
        <v>506060129</v>
      </c>
      <c r="H9" s="265"/>
      <c r="I9" s="265"/>
      <c r="J9" s="265">
        <f>IF(入力!J9="","",入力!J9)</f>
        <v>23109</v>
      </c>
      <c r="K9" s="265"/>
      <c r="L9" s="265"/>
      <c r="M9" s="265">
        <f>IF(入力!M9="","",入力!M9)</f>
        <v>379935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飛澤　新一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飛澤　新一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富津市西川928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0439-87-3147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,090－8890－9346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熊谷　颯太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青堀小学校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509943019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荻野　隼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511519918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後藤　天我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511516343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田上　櫂吏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513663149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田上　琉珀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青堀小学校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513663135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橘　薫</v>
      </c>
      <c r="D35" s="276"/>
      <c r="E35" s="276"/>
      <c r="F35" s="276"/>
      <c r="G35" s="263">
        <f>IF(入力!G35="","",入力!G35)</f>
        <v>2</v>
      </c>
      <c r="H35" s="263" t="str">
        <f>IF(入力!H35="","",入力!H35)</f>
        <v/>
      </c>
      <c r="I35" s="263" t="str">
        <f>IF(入力!I35="","",入力!I35)</f>
        <v>飯野小学校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514739908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431439485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飛澤　新一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506013121</v>
      </c>
      <c r="H7" s="265"/>
      <c r="I7" s="265"/>
      <c r="J7" s="265">
        <f>IF(入力!J7="","",入力!J7)</f>
        <v>17527</v>
      </c>
      <c r="K7" s="265"/>
      <c r="L7" s="265"/>
      <c r="M7" s="265">
        <f>IF(入力!M7="","",入力!M7)</f>
        <v>379937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下平　恒子</v>
      </c>
      <c r="D9" s="276"/>
      <c r="E9" s="276"/>
      <c r="F9" s="276"/>
      <c r="G9" s="265">
        <f>IF(入力!G9="","",入力!G9)</f>
        <v>506060129</v>
      </c>
      <c r="H9" s="265"/>
      <c r="I9" s="265"/>
      <c r="J9" s="265">
        <f>IF(入力!J9="","",入力!J9)</f>
        <v>23109</v>
      </c>
      <c r="K9" s="265"/>
      <c r="L9" s="265"/>
      <c r="M9" s="265">
        <f>IF(入力!M9="","",入力!M9)</f>
        <v>379935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/>
      </c>
      <c r="D11" s="276"/>
      <c r="E11" s="276"/>
      <c r="F11" s="276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飛澤　新一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飛澤　新一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富津市西川928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0439-87-3147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,090－8890－9346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熊谷　颯太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青堀小学校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509943019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荻野　隼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青堀小学校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511519918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後藤　天我</v>
      </c>
      <c r="D29" s="276"/>
      <c r="E29" s="276"/>
      <c r="F29" s="276"/>
      <c r="G29" s="263">
        <f>IF(入力!G29="","",入力!G29)</f>
        <v>4</v>
      </c>
      <c r="H29" s="263" t="str">
        <f>IF(入力!H29="","",入力!H29)</f>
        <v/>
      </c>
      <c r="I29" s="263" t="str">
        <f>IF(入力!I29="","",入力!I29)</f>
        <v>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511516343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田上　櫂吏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513663149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田上　琉珀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青堀小学校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513663135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橘　薫</v>
      </c>
      <c r="D35" s="276"/>
      <c r="E35" s="276"/>
      <c r="F35" s="276"/>
      <c r="G35" s="263">
        <f>IF(入力!G35="","",入力!G35)</f>
        <v>2</v>
      </c>
      <c r="H35" s="263" t="str">
        <f>IF(入力!H35="","",入力!H35)</f>
        <v/>
      </c>
      <c r="I35" s="263" t="str">
        <f>IF(入力!I35="","",入力!I35)</f>
        <v>飯野小学校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514739908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63" t="str">
        <f>IF(入力!G37="","",入力!G37)</f>
        <v/>
      </c>
      <c r="H37" s="263" t="str">
        <f>IF(入力!H37="","",入力!H37)</f>
        <v/>
      </c>
      <c r="I37" s="263" t="str">
        <f>IF(入力!I37="","",入力!I37)</f>
        <v/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 t="str">
        <f>IF(入力!M37="","",入力!M37)</f>
        <v/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63" t="str">
        <f>IF(入力!G39="","",入力!G39)</f>
        <v/>
      </c>
      <c r="H39" s="263" t="str">
        <f>IF(入力!H39="","",入力!H39)</f>
        <v/>
      </c>
      <c r="I39" s="263" t="str">
        <f>IF(入力!I39="","",入力!I39)</f>
        <v/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 t="str">
        <f>IF(入力!M39="","",入力!M39)</f>
        <v/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8</v>
      </c>
      <c r="J5" s="444" t="str">
        <f>IF(入力!A55="","",入力!A55)</f>
        <v>6年生の熊谷、田上（櫂）を中心に、全員バレーで戦います。目の前の一戦一戦を大切に、上を目指して頑張ります。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ミサキジュニアＶＢＣ</v>
      </c>
      <c r="C7" s="33" t="str">
        <f>IF(入力!C2="","",入力!C2)</f>
        <v>ミサキジュニアバレーボールクラブ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青堀駅</v>
      </c>
      <c r="T7" s="33"/>
      <c r="U7" s="33">
        <f>IF(入力!C4="","",入力!C4)</f>
        <v>431439485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飛澤</v>
      </c>
      <c r="D16" s="33" t="str">
        <f>IF(入力!E8="","",入力!E8)</f>
        <v>新一</v>
      </c>
      <c r="E16" s="33" t="str">
        <f>IF(入力!C7="","",入力!C7)</f>
        <v>ヒザワ</v>
      </c>
      <c r="F16" s="33" t="str">
        <f>IF(入力!E7="","",入力!E7)</f>
        <v>シンイチ　　</v>
      </c>
      <c r="G16" s="33">
        <f>IF(入力!G7="","",入力!G7)</f>
        <v>506013121</v>
      </c>
      <c r="H16" s="33">
        <f>IF(入力!J7="","",入力!J7)</f>
        <v>17527</v>
      </c>
      <c r="I16" s="33">
        <f>IF(入力!M7="","",入力!M7)</f>
        <v>379937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富津市西川928</v>
      </c>
      <c r="U16" s="33" t="str">
        <f>IF(入力!AL7="","",入力!AL7)</f>
        <v>0439</v>
      </c>
      <c r="V16" s="33" t="str">
        <f>IF(入力!AK8="","",入力!AK8)</f>
        <v>87</v>
      </c>
      <c r="W16" s="33" t="str">
        <f>IF(入力!AP8="","",入力!AP8)</f>
        <v>3147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下平</v>
      </c>
      <c r="D17" s="33" t="str">
        <f>IF(入力!E10="","",入力!E10)</f>
        <v>恒子</v>
      </c>
      <c r="E17" s="33" t="str">
        <f>IF(入力!C9="","",入力!C9)</f>
        <v>シモヒラ</v>
      </c>
      <c r="F17" s="33" t="str">
        <f>IF(入力!E9="","",入力!E9)</f>
        <v>ツネコ</v>
      </c>
      <c r="G17" s="33">
        <f>IF(入力!G9="","",入力!G9)</f>
        <v>506060129</v>
      </c>
      <c r="H17" s="33">
        <f>IF(入力!J9="","",入力!J9)</f>
        <v>23109</v>
      </c>
      <c r="I17" s="33">
        <f>IF(入力!M9="","",入力!M9)</f>
        <v>379935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1163</v>
      </c>
      <c r="T17" s="33" t="str">
        <f>IF(入力!P10="","",入力!P10)</f>
        <v>君津市杢師4-13-6</v>
      </c>
      <c r="U17" s="33" t="str">
        <f>IF(入力!AL9="","",入力!AL9)</f>
        <v>0439</v>
      </c>
      <c r="V17" s="33" t="str">
        <f>IF(入力!AK10="","",入力!AK10)</f>
        <v>54</v>
      </c>
      <c r="W17" s="33" t="str">
        <f>IF(入力!AP10="","",入力!AP10)</f>
        <v>4857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飛澤</v>
      </c>
      <c r="D22" s="33" t="str">
        <f>IF(入力!E16="","",入力!E16)</f>
        <v>新一</v>
      </c>
      <c r="E22" s="33" t="str">
        <f>IF(入力!C15="","",入力!C15)</f>
        <v>ヒザワ</v>
      </c>
      <c r="F22" s="33" t="str">
        <f>IF(入力!E15="","",入力!E15)</f>
        <v>シンイチ　　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,090</v>
      </c>
      <c r="O22" s="33">
        <f>IF(入力!E21="","",入力!E21)</f>
        <v>8890</v>
      </c>
      <c r="P22" s="33">
        <f>IF(入力!G21="","",入力!G21)</f>
        <v>9346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富津市西川928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3147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飛澤</v>
      </c>
      <c r="D23" s="33" t="str">
        <f>IF(入力!$E$14="","",入力!$E$14)</f>
        <v>新一</v>
      </c>
      <c r="E23" s="33" t="str">
        <f>IF(入力!$C$13="","",入力!$C$13)</f>
        <v>ヒザワ</v>
      </c>
      <c r="F23" s="33" t="str">
        <f>IF(入力!$E$13="","",入力!$E$13)</f>
        <v>シンイチ　　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熊谷</v>
      </c>
      <c r="D24" s="75" t="str">
        <f>VLOOKUP($B$51,$A$53:$F$352,4)</f>
        <v>颯太</v>
      </c>
      <c r="E24" s="75" t="str">
        <f>VLOOKUP($B$51,$A$53:$F$352,5)</f>
        <v>クマガイ</v>
      </c>
      <c r="F24" s="75" t="str">
        <f>VLOOKUP($B$51,$A$53:$F$352,6)</f>
        <v>ソウタ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熊谷</v>
      </c>
      <c r="D53" s="33" t="str">
        <f>IF(入力!E26="","",入力!E26)</f>
        <v>颯太</v>
      </c>
      <c r="E53" s="33" t="str">
        <f>IF(入力!C25="","",入力!C25)</f>
        <v>クマガイ</v>
      </c>
      <c r="F53" s="33" t="str">
        <f>IF(入力!E25="","",入力!E25)</f>
        <v>ソウタ</v>
      </c>
      <c r="G53" s="33">
        <f>IF(入力!M25="","",入力!M25)</f>
        <v>509943019</v>
      </c>
      <c r="H53" s="33" t="str">
        <f>IF(入力!I25="","",入力!I25)</f>
        <v>青堀小学校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荻野</v>
      </c>
      <c r="D54" s="33" t="str">
        <f>IF(入力!E28="","",入力!E28)</f>
        <v>隼</v>
      </c>
      <c r="E54" s="33" t="str">
        <f>IF(入力!C27="","",入力!C27)</f>
        <v>オギノ</v>
      </c>
      <c r="F54" s="33" t="str">
        <f>IF(入力!E27="","",入力!E27)</f>
        <v>ハヤト</v>
      </c>
      <c r="G54" s="33">
        <f>IF(入力!M27="","",入力!M27)</f>
        <v>511519918</v>
      </c>
      <c r="H54" s="33" t="str">
        <f>IF(入力!I27="","",入力!I27)</f>
        <v>青堀小学校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後藤</v>
      </c>
      <c r="D55" s="33" t="str">
        <f>IF(入力!E30="","",入力!E30)</f>
        <v>天我</v>
      </c>
      <c r="E55" s="33" t="str">
        <f>IF(入力!C29="","",入力!C29)</f>
        <v>ゴトウ</v>
      </c>
      <c r="F55" s="33" t="str">
        <f>IF(入力!E29="","",入力!E29)</f>
        <v>テンガ</v>
      </c>
      <c r="G55" s="33">
        <f>IF(入力!M29="","",入力!M29)</f>
        <v>511516343</v>
      </c>
      <c r="H55" s="33" t="str">
        <f>IF(入力!I29="","",入力!I29)</f>
        <v>青堀小学校</v>
      </c>
      <c r="I55" s="33">
        <f>IF(入力!G29="","",入力!G29)</f>
        <v>4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田上</v>
      </c>
      <c r="D56" s="33" t="str">
        <f>IF(入力!E32="","",入力!E32)</f>
        <v>櫂吏</v>
      </c>
      <c r="E56" s="33" t="str">
        <f>IF(入力!C31="","",入力!C31)</f>
        <v>タノウエ</v>
      </c>
      <c r="F56" s="33" t="str">
        <f>IF(入力!E31="","",入力!E31)</f>
        <v>カイリ</v>
      </c>
      <c r="G56" s="33">
        <f>IF(入力!M31="","",入力!M31)</f>
        <v>513663149</v>
      </c>
      <c r="H56" s="33" t="str">
        <f>IF(入力!I31="","",入力!I31)</f>
        <v>青堀小学校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田上</v>
      </c>
      <c r="D57" s="33" t="str">
        <f>IF(入力!E34="","",入力!E34)</f>
        <v>琉珀</v>
      </c>
      <c r="E57" s="33" t="str">
        <f>IF(入力!C33="","",入力!C33)</f>
        <v>タノウエ</v>
      </c>
      <c r="F57" s="33" t="str">
        <f>IF(入力!E33="","",入力!E33)</f>
        <v>リュウハ</v>
      </c>
      <c r="G57" s="33">
        <f>IF(入力!M33="","",入力!M33)</f>
        <v>513663135</v>
      </c>
      <c r="H57" s="33" t="str">
        <f>IF(入力!I33="","",入力!I33)</f>
        <v>青堀小学校</v>
      </c>
      <c r="I57" s="33">
        <f>IF(入力!G33="","",入力!G33)</f>
        <v>3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橘</v>
      </c>
      <c r="D58" s="33" t="str">
        <f>IF(入力!E36="","",入力!E36)</f>
        <v>薫</v>
      </c>
      <c r="E58" s="33" t="str">
        <f>IF(入力!C35="","",入力!C35)</f>
        <v>タチバナ</v>
      </c>
      <c r="F58" s="33" t="str">
        <f>IF(入力!E35="","",入力!E35)</f>
        <v>カオル</v>
      </c>
      <c r="G58" s="33">
        <f>IF(入力!M35="","",入力!M35)</f>
        <v>514739908</v>
      </c>
      <c r="H58" s="33" t="str">
        <f>IF(入力!I35="","",入力!I35)</f>
        <v>飯野小学校</v>
      </c>
      <c r="I58" s="33">
        <f>IF(入力!G35="","",入力!G35)</f>
        <v>2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shimohira</cp:lastModifiedBy>
  <cp:lastPrinted>2016-05-09T15:17:35Z</cp:lastPrinted>
  <dcterms:created xsi:type="dcterms:W3CDTF">2014-04-05T09:56:00Z</dcterms:created>
  <dcterms:modified xsi:type="dcterms:W3CDTF">2016-09-24T14:24:47Z</dcterms:modified>
</cp:coreProperties>
</file>