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20385" windowHeight="838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 concurrentCalc="0"/>
</workbook>
</file>

<file path=xl/sharedStrings.xml><?xml version="1.0" encoding="utf-8"?>
<sst xmlns="http://schemas.openxmlformats.org/spreadsheetml/2006/main" count="238">
  <si>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</si>
  <si>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</si>
  <si>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アネサキジュニアバレーボールクラブ</t>
  </si>
  <si>
    <r>
      <rPr>
        <sz val="11"/>
        <color theme="1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</si>
  <si>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</si>
  <si>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</si>
  <si>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</si>
  <si>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</si>
  <si>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</si>
  <si>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</si>
  <si>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姉崎ジュニアバレーボールクラブ</t>
  </si>
  <si>
    <t>市原市</t>
  </si>
  <si>
    <t>女子</t>
  </si>
  <si>
    <t>北西支部</t>
  </si>
  <si>
    <t>北東支部</t>
  </si>
  <si>
    <t>南房総支部</t>
  </si>
  <si>
    <r>
      <rPr>
        <sz val="11"/>
        <color theme="1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theme="1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</si>
  <si>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</si>
  <si>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</si>
  <si>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</si>
  <si>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</si>
  <si>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内房</t>
  </si>
  <si>
    <t>五井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</si>
  <si>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</si>
  <si>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</si>
  <si>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</si>
  <si>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</si>
  <si>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</si>
  <si>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</si>
  <si>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</si>
  <si>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</si>
  <si>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</si>
  <si>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</si>
  <si>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</si>
  <si>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マツバ</t>
  </si>
  <si>
    <t>ヒデマサ</t>
  </si>
  <si>
    <t>022650</t>
  </si>
  <si>
    <t>〒</t>
  </si>
  <si>
    <t>290</t>
  </si>
  <si>
    <t>―</t>
  </si>
  <si>
    <t>００３７</t>
  </si>
  <si>
    <t>（</t>
  </si>
  <si>
    <t>0436</t>
  </si>
  <si>
    <t>）</t>
  </si>
  <si>
    <t>松葉</t>
  </si>
  <si>
    <t>秀正</t>
  </si>
  <si>
    <t>千葉県市原市飯沼279-8</t>
  </si>
  <si>
    <t>20</t>
  </si>
  <si>
    <t>2030</t>
  </si>
  <si>
    <r>
      <rPr>
        <sz val="11"/>
        <color indexed="8"/>
        <rFont val="ＭＳ Ｐゴシック"/>
        <charset val="128"/>
      </rPr>
      <t>コーチ</t>
    </r>
  </si>
  <si>
    <t>イトウ</t>
  </si>
  <si>
    <t>ヒロユキ</t>
  </si>
  <si>
    <t>伊藤</t>
  </si>
  <si>
    <t>博幸</t>
  </si>
  <si>
    <r>
      <rPr>
        <sz val="11"/>
        <color indexed="8"/>
        <rFont val="ＭＳ Ｐゴシック"/>
        <charset val="128"/>
      </rPr>
      <t>マネージャー</t>
    </r>
  </si>
  <si>
    <t>ホンマ</t>
  </si>
  <si>
    <t>マミ</t>
  </si>
  <si>
    <t>本間</t>
  </si>
  <si>
    <t>舞美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</si>
  <si>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</si>
  <si>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theme="1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</si>
  <si>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t>0037</t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</si>
  <si>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</si>
  <si>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</si>
  <si>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</si>
  <si>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080</t>
  </si>
  <si>
    <t>0007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</si>
  <si>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</si>
  <si>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</si>
  <si>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</si>
  <si>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</si>
  <si>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</si>
  <si>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</si>
  <si>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</si>
  <si>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</si>
  <si>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</si>
  <si>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</si>
  <si>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</si>
  <si>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シラトリ</t>
  </si>
  <si>
    <t>ソウキ</t>
  </si>
  <si>
    <t>京葉小学校</t>
  </si>
  <si>
    <t>白鳥</t>
  </si>
  <si>
    <t>奏輝</t>
  </si>
  <si>
    <t>フナイ</t>
  </si>
  <si>
    <t>トラキ</t>
  </si>
  <si>
    <t>船井</t>
  </si>
  <si>
    <t>寅来</t>
  </si>
  <si>
    <t>ヤマコシ</t>
  </si>
  <si>
    <t>リョウタ</t>
  </si>
  <si>
    <t>東海小学校</t>
  </si>
  <si>
    <t>山越</t>
  </si>
  <si>
    <t>稜太</t>
  </si>
  <si>
    <t>リツキ</t>
  </si>
  <si>
    <t>律輝</t>
  </si>
  <si>
    <t>キャプテン</t>
  </si>
  <si>
    <t>コバヤシ</t>
  </si>
  <si>
    <t>ナル</t>
  </si>
  <si>
    <t>小林</t>
  </si>
  <si>
    <t>成</t>
  </si>
  <si>
    <t>サイトウ</t>
  </si>
  <si>
    <t>ヒュウガ</t>
  </si>
  <si>
    <t>千種小学校</t>
  </si>
  <si>
    <t>斉藤</t>
  </si>
  <si>
    <t>彪翔</t>
  </si>
  <si>
    <t>カネコ</t>
  </si>
  <si>
    <t>ハルキ</t>
  </si>
  <si>
    <t>金子</t>
  </si>
  <si>
    <t>陽稀</t>
  </si>
  <si>
    <t>イイジマ</t>
  </si>
  <si>
    <t>ユイ</t>
  </si>
  <si>
    <t>飯島</t>
  </si>
  <si>
    <t>唯</t>
  </si>
  <si>
    <t>ツルオカ</t>
  </si>
  <si>
    <t>ツカサ</t>
  </si>
  <si>
    <t>鶴岡</t>
  </si>
  <si>
    <t>司彩</t>
  </si>
  <si>
    <t>セオン</t>
  </si>
  <si>
    <t>聖音</t>
  </si>
  <si>
    <r>
      <rPr>
        <sz val="11"/>
        <color theme="1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theme="1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</si>
  <si>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</si>
  <si>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自分達で決めた目標の「ひとりひとりが元気よくバレーボールをやろう！」を達成できるよう一戦一戦頑張ります！！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</si>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</sst>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43" formatCode="_ * #,##0.00_ ;_ * \-#,##0.00_ ;_ * &quot;-&quot;??_ ;_ @_ "/>
    <numFmt numFmtId="177" formatCode="_ * #,##0_ ;_ * \-#,##0_ ;_ * &quot;-&quot;??_ ;_ @_ "/>
    <numFmt numFmtId="178" formatCode="_-&quot;\&quot;* #,##0.00_-\ ;\-&quot;\&quot;* #,##0.00_-\ ;_-&quot;\&quot;* &quot;-&quot;??_-\ ;_-@_-"/>
    <numFmt numFmtId="179" formatCode="#,##0_);[Red]\(#,##0\)"/>
    <numFmt numFmtId="180" formatCode="0_ &quot;冊&quot;"/>
  </numFmts>
  <fonts count="56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1"/>
      <color indexed="8"/>
      <name val="ＭＳ Ｐゴシック"/>
      <charset val="128"/>
    </font>
    <font>
      <sz val="8"/>
      <color indexed="8"/>
      <name val="ＭＳ Ｐゴシック"/>
      <charset val="128"/>
    </font>
    <font>
      <sz val="16"/>
      <color indexed="8"/>
      <name val="ＪＳＰ明朝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sz val="11"/>
      <color theme="1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006100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  <font>
      <sz val="11"/>
      <color theme="1"/>
      <name val="ＭＳ Ｐゴシック"/>
      <charset val="128"/>
    </font>
  </fonts>
  <fills count="3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0" fontId="42" fillId="23" borderId="87" applyNumberFormat="0" applyAlignment="0" applyProtection="0">
      <alignment vertical="center"/>
    </xf>
    <xf numFmtId="177" fontId="36" fillId="0" borderId="0" applyFont="0" applyFill="0" applyBorder="0" applyAlignment="0" applyProtection="0">
      <alignment vertical="center"/>
    </xf>
    <xf numFmtId="178" fontId="36" fillId="0" borderId="0" applyFont="0" applyFill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176" fontId="36" fillId="0" borderId="0" applyFon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6" fillId="11" borderId="84" applyNumberFormat="0" applyFont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5" fillId="0" borderId="83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44" fillId="28" borderId="88" applyNumberFormat="0" applyAlignment="0" applyProtection="0">
      <alignment vertical="center"/>
    </xf>
    <xf numFmtId="0" fontId="37" fillId="0" borderId="85" applyNumberFormat="0" applyFill="0" applyAlignment="0" applyProtection="0">
      <alignment vertical="center"/>
    </xf>
    <xf numFmtId="0" fontId="49" fillId="0" borderId="85" applyNumberFormat="0" applyFill="0" applyAlignment="0" applyProtection="0">
      <alignment vertical="center"/>
    </xf>
    <xf numFmtId="0" fontId="47" fillId="28" borderId="87" applyNumberFormat="0" applyAlignment="0" applyProtection="0">
      <alignment vertical="center"/>
    </xf>
    <xf numFmtId="0" fontId="43" fillId="0" borderId="90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0" fillId="17" borderId="86" applyNumberFormat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45" fillId="0" borderId="89" applyNumberFormat="0" applyFill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446">
    <xf numFmtId="0" fontId="0" fillId="0" borderId="0" xfId="0">
      <alignment vertical="center"/>
    </xf>
    <xf numFmtId="0" fontId="1" fillId="0" borderId="0" xfId="49" applyAlignment="1">
      <alignment vertical="center" shrinkToFit="1"/>
    </xf>
    <xf numFmtId="0" fontId="1" fillId="0" borderId="0" xfId="49" applyAlignment="1">
      <alignment horizontal="center" vertical="center" shrinkToFit="1"/>
    </xf>
    <xf numFmtId="0" fontId="1" fillId="2" borderId="1" xfId="49" applyFill="1" applyBorder="1" applyAlignment="1">
      <alignment vertical="center" shrinkToFit="1"/>
    </xf>
    <xf numFmtId="0" fontId="1" fillId="2" borderId="2" xfId="49" applyFill="1" applyBorder="1" applyAlignment="1">
      <alignment vertical="center" shrinkToFit="1"/>
    </xf>
    <xf numFmtId="0" fontId="1" fillId="2" borderId="3" xfId="49" applyFill="1" applyBorder="1" applyAlignment="1">
      <alignment vertical="center" shrinkToFit="1"/>
    </xf>
    <xf numFmtId="2" fontId="1" fillId="0" borderId="0" xfId="49" applyNumberFormat="1" applyAlignment="1">
      <alignment vertical="center" shrinkToFit="1"/>
    </xf>
    <xf numFmtId="2" fontId="1" fillId="0" borderId="4" xfId="49" applyNumberFormat="1" applyBorder="1" applyAlignment="1">
      <alignment vertical="center" shrinkToFit="1"/>
    </xf>
    <xf numFmtId="0" fontId="1" fillId="0" borderId="5" xfId="49" applyBorder="1" applyAlignment="1">
      <alignment vertical="center" shrinkToFit="1"/>
    </xf>
    <xf numFmtId="14" fontId="1" fillId="0" borderId="6" xfId="49" applyNumberFormat="1" applyBorder="1" applyAlignment="1">
      <alignment vertical="center" shrinkToFit="1"/>
    </xf>
    <xf numFmtId="14" fontId="1" fillId="0" borderId="0" xfId="49" applyNumberFormat="1" applyAlignment="1">
      <alignment vertical="center" shrinkToFit="1"/>
    </xf>
    <xf numFmtId="0" fontId="1" fillId="2" borderId="7" xfId="49" applyFill="1" applyBorder="1" applyAlignment="1">
      <alignment horizontal="center" vertical="center" shrinkToFit="1"/>
    </xf>
    <xf numFmtId="0" fontId="1" fillId="2" borderId="8" xfId="49" applyFill="1" applyBorder="1" applyAlignment="1">
      <alignment horizontal="center" vertical="center" shrinkToFit="1"/>
    </xf>
    <xf numFmtId="0" fontId="1" fillId="2" borderId="9" xfId="49" applyFill="1" applyBorder="1" applyAlignment="1">
      <alignment horizontal="center" vertical="center" shrinkToFit="1"/>
    </xf>
    <xf numFmtId="0" fontId="1" fillId="0" borderId="10" xfId="49" applyBorder="1" applyAlignment="1">
      <alignment horizontal="center" vertical="center" wrapText="1" shrinkToFit="1"/>
    </xf>
    <xf numFmtId="0" fontId="1" fillId="0" borderId="11" xfId="49" applyBorder="1" applyAlignment="1">
      <alignment horizontal="center" vertical="center" wrapText="1" shrinkToFit="1"/>
    </xf>
    <xf numFmtId="0" fontId="1" fillId="0" borderId="12" xfId="49" applyBorder="1" applyAlignment="1">
      <alignment horizontal="center" vertical="center" wrapText="1" shrinkToFit="1"/>
    </xf>
    <xf numFmtId="0" fontId="1" fillId="0" borderId="13" xfId="49" applyBorder="1" applyAlignment="1">
      <alignment vertical="center" shrinkToFit="1"/>
    </xf>
    <xf numFmtId="0" fontId="1" fillId="0" borderId="14" xfId="49" applyBorder="1" applyAlignment="1">
      <alignment vertical="center" shrinkToFit="1"/>
    </xf>
    <xf numFmtId="0" fontId="1" fillId="0" borderId="4" xfId="49" applyBorder="1" applyAlignment="1">
      <alignment vertical="center" shrinkToFit="1"/>
    </xf>
    <xf numFmtId="0" fontId="1" fillId="0" borderId="0" xfId="49" applyBorder="1" applyAlignment="1">
      <alignment vertical="center" shrinkToFit="1"/>
    </xf>
    <xf numFmtId="0" fontId="1" fillId="3" borderId="13" xfId="49" applyFill="1" applyBorder="1" applyAlignment="1">
      <alignment vertical="center" shrinkToFit="1"/>
    </xf>
    <xf numFmtId="0" fontId="1" fillId="3" borderId="14" xfId="49" applyFill="1" applyBorder="1" applyAlignment="1">
      <alignment vertical="center" shrinkToFit="1"/>
    </xf>
    <xf numFmtId="0" fontId="1" fillId="0" borderId="15" xfId="49" applyBorder="1" applyAlignment="1">
      <alignment vertical="center" shrinkToFit="1"/>
    </xf>
    <xf numFmtId="0" fontId="1" fillId="0" borderId="16" xfId="49" applyBorder="1" applyAlignment="1">
      <alignment vertical="center" shrinkToFit="1"/>
    </xf>
    <xf numFmtId="0" fontId="1" fillId="2" borderId="17" xfId="49" applyFont="1" applyFill="1" applyBorder="1" applyAlignment="1">
      <alignment vertical="center" shrinkToFit="1"/>
    </xf>
    <xf numFmtId="0" fontId="1" fillId="0" borderId="18" xfId="49" applyBorder="1" applyAlignment="1">
      <alignment vertical="center" shrinkToFit="1"/>
    </xf>
    <xf numFmtId="0" fontId="1" fillId="2" borderId="19" xfId="49" applyFill="1" applyBorder="1" applyAlignment="1">
      <alignment vertical="center" shrinkToFit="1"/>
    </xf>
    <xf numFmtId="0" fontId="1" fillId="2" borderId="20" xfId="49" applyFill="1" applyBorder="1" applyAlignment="1">
      <alignment vertical="center" shrinkToFit="1"/>
    </xf>
    <xf numFmtId="0" fontId="1" fillId="2" borderId="21" xfId="49" applyFill="1" applyBorder="1" applyAlignment="1">
      <alignment horizontal="center" vertical="center" shrinkToFit="1"/>
    </xf>
    <xf numFmtId="0" fontId="1" fillId="0" borderId="22" xfId="49" applyBorder="1" applyAlignment="1">
      <alignment horizontal="left" vertical="top" shrinkToFit="1"/>
    </xf>
    <xf numFmtId="0" fontId="1" fillId="0" borderId="11" xfId="49" applyBorder="1" applyAlignment="1">
      <alignment horizontal="left" vertical="top" shrinkToFit="1"/>
    </xf>
    <xf numFmtId="0" fontId="1" fillId="0" borderId="12" xfId="49" applyBorder="1" applyAlignment="1">
      <alignment horizontal="left" vertical="top" shrinkToFit="1"/>
    </xf>
    <xf numFmtId="0" fontId="1" fillId="2" borderId="2" xfId="49" applyFont="1" applyFill="1" applyBorder="1" applyAlignment="1">
      <alignment vertical="center" shrinkToFit="1"/>
    </xf>
    <xf numFmtId="0" fontId="1" fillId="0" borderId="23" xfId="49" applyBorder="1" applyAlignment="1">
      <alignment vertical="center" shrinkToFit="1"/>
    </xf>
    <xf numFmtId="0" fontId="1" fillId="0" borderId="6" xfId="49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60" xfId="0" applyFont="1" applyBorder="1" applyAlignment="1" applyProtection="1">
      <alignment horizontal="center" vertical="center"/>
      <protection locked="0"/>
    </xf>
    <xf numFmtId="0" fontId="2" fillId="0" borderId="63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4" fillId="0" borderId="25" xfId="0" applyFont="1" applyBorder="1" applyAlignment="1" applyProtection="1" quotePrefix="1">
      <alignment horizontal="center" vertical="center"/>
      <protection locked="0"/>
    </xf>
  </cellXfs>
  <cellStyles count="50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  <cellStyle name="標準 2" xfId="49"/>
  </cellStyles>
  <dxfs count="2">
    <dxf>
      <fill>
        <patternFill patternType="none"/>
      </fill>
    </dxf>
    <dxf>
      <fill>
        <patternFill patternType="solid">
          <bgColor indexed="1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>
      <xdr:nvSpPr>
        <xdr:cNvPr id="3080" name="Text Box 8"/>
        <xdr:cNvSpPr txBox="1">
          <a:spLocks noChangeArrowheads="1"/>
        </xdr:cNvSpPr>
      </xdr:nvSpPr>
      <xdr:spPr>
        <a:xfrm>
          <a:off x="8498205" y="5758815"/>
          <a:ext cx="1270000" cy="59245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  <a:endParaRPr lang="ja-JP" altLang="en-US" sz="1100" b="0" i="0" u="none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  <a:endParaRPr lang="ja-JP" altLang="en-US" sz="1100" b="1" i="0" u="sng" strike="noStrike" baseline="0">
            <a:solidFill>
              <a:srgbClr val="FF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>
      <xdr:nvSpPr>
        <xdr:cNvPr id="3081" name="Text Box 9"/>
        <xdr:cNvSpPr txBox="1">
          <a:spLocks noChangeArrowheads="1"/>
        </xdr:cNvSpPr>
      </xdr:nvSpPr>
      <xdr:spPr>
        <a:xfrm>
          <a:off x="8498205" y="7578090"/>
          <a:ext cx="1270000" cy="77343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  <a:endParaRPr lang="ja-JP" altLang="en-US" sz="1100" b="0" i="0" u="none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>
      <xdr:nvSpPr>
        <xdr:cNvPr id="3090" name="Text Box 18"/>
        <xdr:cNvSpPr txBox="1">
          <a:spLocks noChangeArrowheads="1"/>
        </xdr:cNvSpPr>
      </xdr:nvSpPr>
      <xdr:spPr>
        <a:xfrm>
          <a:off x="8974455" y="1162050"/>
          <a:ext cx="2444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>
      <xdr:nvSpPr>
        <xdr:cNvPr id="3091" name="Text Box 19"/>
        <xdr:cNvSpPr txBox="1">
          <a:spLocks noChangeArrowheads="1"/>
        </xdr:cNvSpPr>
      </xdr:nvSpPr>
      <xdr:spPr>
        <a:xfrm>
          <a:off x="10869930" y="1162050"/>
          <a:ext cx="2349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>
      <xdr:nvSpPr>
        <xdr:cNvPr id="3092" name="Text Box 20"/>
        <xdr:cNvSpPr txBox="1">
          <a:spLocks noChangeArrowheads="1"/>
        </xdr:cNvSpPr>
      </xdr:nvSpPr>
      <xdr:spPr>
        <a:xfrm>
          <a:off x="1937385" y="4568190"/>
          <a:ext cx="234950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>
      <xdr:nvSpPr>
        <xdr:cNvPr id="3093" name="Text Box 21"/>
        <xdr:cNvSpPr txBox="1">
          <a:spLocks noChangeArrowheads="1"/>
        </xdr:cNvSpPr>
      </xdr:nvSpPr>
      <xdr:spPr>
        <a:xfrm>
          <a:off x="3054985" y="4568190"/>
          <a:ext cx="225425" cy="18288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 panose="020B0600070205080204" charset="-128"/>
            <a:ea typeface="ＭＳ Ｐゴシック" panose="020B0600070205080204" charset="-128"/>
          </a:endParaRPr>
        </a:p>
      </xdr:txBody>
    </xdr:sp>
    <xdr:clientData/>
  </xdr:twoCellAnchor>
  <xdr:twoCellAnchor>
    <xdr:from>
      <xdr:col>1</xdr:col>
      <xdr:colOff>76200</xdr:colOff>
      <xdr:row>24</xdr:row>
      <xdr:rowOff>66675</xdr:rowOff>
    </xdr:from>
    <xdr:to>
      <xdr:col>1</xdr:col>
      <xdr:colOff>371475</xdr:colOff>
      <xdr:row>25</xdr:row>
      <xdr:rowOff>161925</xdr:rowOff>
    </xdr:to>
    <xdr:sp>
      <xdr:nvSpPr>
        <xdr:cNvPr id="2" name="円/楕円 1"/>
        <xdr:cNvSpPr/>
      </xdr:nvSpPr>
      <xdr:spPr>
        <a:xfrm>
          <a:off x="541655" y="5253990"/>
          <a:ext cx="295275" cy="297180"/>
        </a:xfrm>
        <a:prstGeom prst="ellipse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2070100" y="9525"/>
          <a:ext cx="34766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>
      <xdr:nvCxnSpPr>
        <xdr:cNvPr id="5" name="直線コネクタ 4"/>
        <xdr:cNvCxnSpPr/>
      </xdr:nvCxnSpPr>
      <xdr:spPr>
        <a:xfrm>
          <a:off x="927100" y="2209800"/>
          <a:ext cx="2079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>
      <xdr:nvCxnSpPr>
        <xdr:cNvPr id="7" name="直線コネクタ 6"/>
        <xdr:cNvCxnSpPr/>
      </xdr:nvCxnSpPr>
      <xdr:spPr>
        <a:xfrm>
          <a:off x="320675" y="3200400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>
      <xdr:nvCxnSpPr>
        <xdr:cNvPr id="9" name="直線コネクタ 8"/>
        <xdr:cNvCxnSpPr/>
      </xdr:nvCxnSpPr>
      <xdr:spPr>
        <a:xfrm>
          <a:off x="320675" y="3990975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>
      <xdr:nvCxnSpPr>
        <xdr:cNvPr id="10" name="直線コネクタ 9"/>
        <xdr:cNvCxnSpPr/>
      </xdr:nvCxnSpPr>
      <xdr:spPr>
        <a:xfrm>
          <a:off x="330200" y="3590925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>
      <xdr:nvCxnSpPr>
        <xdr:cNvPr id="11" name="直線コネクタ 10"/>
        <xdr:cNvCxnSpPr/>
      </xdr:nvCxnSpPr>
      <xdr:spPr>
        <a:xfrm>
          <a:off x="320675" y="4400550"/>
          <a:ext cx="517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>
      <xdr:nvCxnSpPr>
        <xdr:cNvPr id="13" name="直線コネクタ 12"/>
        <xdr:cNvCxnSpPr/>
      </xdr:nvCxnSpPr>
      <xdr:spPr>
        <a:xfrm>
          <a:off x="965200" y="320040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>
      <xdr:nvCxnSpPr>
        <xdr:cNvPr id="19" name="直線コネクタ 18"/>
        <xdr:cNvCxnSpPr/>
      </xdr:nvCxnSpPr>
      <xdr:spPr>
        <a:xfrm>
          <a:off x="965200" y="360045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>
      <xdr:nvCxnSpPr>
        <xdr:cNvPr id="20" name="直線コネクタ 19"/>
        <xdr:cNvCxnSpPr/>
      </xdr:nvCxnSpPr>
      <xdr:spPr>
        <a:xfrm>
          <a:off x="965200" y="400050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>
      <xdr:nvCxnSpPr>
        <xdr:cNvPr id="21" name="直線コネクタ 20"/>
        <xdr:cNvCxnSpPr/>
      </xdr:nvCxnSpPr>
      <xdr:spPr>
        <a:xfrm>
          <a:off x="965200" y="4400550"/>
          <a:ext cx="1162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>
      <xdr:nvSpPr>
        <xdr:cNvPr id="12" name="正方形/長方形 11"/>
        <xdr:cNvSpPr/>
      </xdr:nvSpPr>
      <xdr:spPr>
        <a:xfrm>
          <a:off x="2273300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>
      <xdr:nvSpPr>
        <xdr:cNvPr id="14" name="正方形/長方形 13"/>
        <xdr:cNvSpPr/>
      </xdr:nvSpPr>
      <xdr:spPr>
        <a:xfrm>
          <a:off x="71970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>
      <xdr:nvSpPr>
        <xdr:cNvPr id="15" name="正方形/長方形 14"/>
        <xdr:cNvSpPr/>
      </xdr:nvSpPr>
      <xdr:spPr>
        <a:xfrm>
          <a:off x="2667000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16" name="正方形/長方形 15"/>
        <xdr:cNvSpPr/>
      </xdr:nvSpPr>
      <xdr:spPr>
        <a:xfrm>
          <a:off x="2667000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17" name="正方形/長方形 16"/>
        <xdr:cNvSpPr/>
      </xdr:nvSpPr>
      <xdr:spPr>
        <a:xfrm>
          <a:off x="2667000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>
      <xdr:nvSpPr>
        <xdr:cNvPr id="18" name="正方形/長方形 17"/>
        <xdr:cNvSpPr/>
      </xdr:nvSpPr>
      <xdr:spPr>
        <a:xfrm>
          <a:off x="2667000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>
      <xdr:nvSpPr>
        <xdr:cNvPr id="2" name="正方形/長方形 14"/>
        <xdr:cNvSpPr/>
      </xdr:nvSpPr>
      <xdr:spPr>
        <a:xfrm>
          <a:off x="2667000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>
      <xdr:nvSpPr>
        <xdr:cNvPr id="3" name="正方形/長方形 14"/>
        <xdr:cNvSpPr/>
      </xdr:nvSpPr>
      <xdr:spPr>
        <a:xfrm>
          <a:off x="2667000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4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6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8" name="正方形/長方形 11"/>
        <xdr:cNvSpPr/>
      </xdr:nvSpPr>
      <xdr:spPr>
        <a:xfrm>
          <a:off x="2273300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2" name="正方形/長方形 13"/>
        <xdr:cNvSpPr/>
      </xdr:nvSpPr>
      <xdr:spPr>
        <a:xfrm>
          <a:off x="71970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>
      <xdr:nvSpPr>
        <xdr:cNvPr id="23" name="正方形/長方形 11"/>
        <xdr:cNvSpPr/>
      </xdr:nvSpPr>
      <xdr:spPr>
        <a:xfrm>
          <a:off x="2273300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>
      <xdr:nvSpPr>
        <xdr:cNvPr id="24" name="正方形/長方形 13"/>
        <xdr:cNvSpPr/>
      </xdr:nvSpPr>
      <xdr:spPr>
        <a:xfrm>
          <a:off x="71970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5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26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27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28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29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30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>
      <xdr:nvSpPr>
        <xdr:cNvPr id="31" name="正方形/長方形 11"/>
        <xdr:cNvSpPr/>
      </xdr:nvSpPr>
      <xdr:spPr>
        <a:xfrm>
          <a:off x="2273300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>
      <xdr:nvSpPr>
        <xdr:cNvPr id="1024" name="正方形/長方形 13"/>
        <xdr:cNvSpPr/>
      </xdr:nvSpPr>
      <xdr:spPr>
        <a:xfrm>
          <a:off x="71970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26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27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28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29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0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1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>
      <xdr:nvSpPr>
        <xdr:cNvPr id="1032" name="正方形/長方形 11"/>
        <xdr:cNvSpPr/>
      </xdr:nvSpPr>
      <xdr:spPr>
        <a:xfrm>
          <a:off x="2273300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>
      <xdr:nvSpPr>
        <xdr:cNvPr id="1033" name="正方形/長方形 13"/>
        <xdr:cNvSpPr/>
      </xdr:nvSpPr>
      <xdr:spPr>
        <a:xfrm>
          <a:off x="71970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4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5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6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7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38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39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0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1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2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3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>
      <xdr:nvSpPr>
        <xdr:cNvPr id="1044" name="正方形/長方形 11"/>
        <xdr:cNvSpPr/>
      </xdr:nvSpPr>
      <xdr:spPr>
        <a:xfrm>
          <a:off x="2273300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>
      <xdr:nvSpPr>
        <xdr:cNvPr id="1045" name="正方形/長方形 13"/>
        <xdr:cNvSpPr/>
      </xdr:nvSpPr>
      <xdr:spPr>
        <a:xfrm>
          <a:off x="71970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6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7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48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49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0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1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2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3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4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5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>
      <xdr:nvSpPr>
        <xdr:cNvPr id="1056" name="正方形/長方形 11"/>
        <xdr:cNvSpPr/>
      </xdr:nvSpPr>
      <xdr:spPr>
        <a:xfrm>
          <a:off x="2273300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>
      <xdr:nvSpPr>
        <xdr:cNvPr id="1057" name="正方形/長方形 13"/>
        <xdr:cNvSpPr/>
      </xdr:nvSpPr>
      <xdr:spPr>
        <a:xfrm>
          <a:off x="71970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58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59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0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1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2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3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4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5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6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7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68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69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0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1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4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5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>
      <xdr:nvSpPr>
        <xdr:cNvPr id="1076" name="正方形/長方形 11"/>
        <xdr:cNvSpPr/>
      </xdr:nvSpPr>
      <xdr:spPr>
        <a:xfrm>
          <a:off x="2273300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>
      <xdr:nvSpPr>
        <xdr:cNvPr id="1077" name="正方形/長方形 13"/>
        <xdr:cNvSpPr/>
      </xdr:nvSpPr>
      <xdr:spPr>
        <a:xfrm>
          <a:off x="71970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7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7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0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1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6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7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8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8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0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1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6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7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098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099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2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3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>
      <xdr:nvSpPr>
        <xdr:cNvPr id="1104" name="正方形/長方形 11"/>
        <xdr:cNvSpPr/>
      </xdr:nvSpPr>
      <xdr:spPr>
        <a:xfrm>
          <a:off x="2273300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>
      <xdr:nvSpPr>
        <xdr:cNvPr id="1105" name="正方形/長方形 13"/>
        <xdr:cNvSpPr/>
      </xdr:nvSpPr>
      <xdr:spPr>
        <a:xfrm>
          <a:off x="71970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0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0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1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1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6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7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2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2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2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3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4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5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3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3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38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39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>
      <xdr:nvSpPr>
        <xdr:cNvPr id="1140" name="正方形/長方形 11"/>
        <xdr:cNvSpPr/>
      </xdr:nvSpPr>
      <xdr:spPr>
        <a:xfrm>
          <a:off x="2273300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>
      <xdr:nvSpPr>
        <xdr:cNvPr id="1141" name="正方形/長方形 13"/>
        <xdr:cNvSpPr/>
      </xdr:nvSpPr>
      <xdr:spPr>
        <a:xfrm>
          <a:off x="71970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4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4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5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5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6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6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0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1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6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7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78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79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2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3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>
      <xdr:nvSpPr>
        <xdr:cNvPr id="1184" name="正方形/長方形 11"/>
        <xdr:cNvSpPr/>
      </xdr:nvSpPr>
      <xdr:spPr>
        <a:xfrm>
          <a:off x="2273300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>
      <xdr:nvSpPr>
        <xdr:cNvPr id="1185" name="正方形/長方形 13"/>
        <xdr:cNvSpPr/>
      </xdr:nvSpPr>
      <xdr:spPr>
        <a:xfrm>
          <a:off x="71970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8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8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19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19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0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0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1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1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2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3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28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29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0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1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2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3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4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5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>
      <xdr:nvSpPr>
        <xdr:cNvPr id="1236" name="正方形/長方形 11"/>
        <xdr:cNvSpPr/>
      </xdr:nvSpPr>
      <xdr:spPr>
        <a:xfrm>
          <a:off x="2273300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>
      <xdr:nvSpPr>
        <xdr:cNvPr id="1237" name="正方形/長方形 13"/>
        <xdr:cNvSpPr/>
      </xdr:nvSpPr>
      <xdr:spPr>
        <a:xfrm>
          <a:off x="71970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38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39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0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1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>
      <xdr:nvSpPr>
        <xdr:cNvPr id="1242" name="正方形/長方形 11"/>
        <xdr:cNvSpPr/>
      </xdr:nvSpPr>
      <xdr:spPr>
        <a:xfrm>
          <a:off x="2273300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  <a:endParaRPr lang="ja-JP" altLang="en-US" sz="8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>
      <xdr:nvSpPr>
        <xdr:cNvPr id="1243" name="正方形/長方形 13"/>
        <xdr:cNvSpPr/>
      </xdr:nvSpPr>
      <xdr:spPr>
        <a:xfrm>
          <a:off x="71970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  <a:endParaRPr lang="ja-JP" altLang="en-US" sz="900" b="0" cap="none" spc="0">
            <a:ln w="17780" cmpd="sng">
              <a:noFill/>
              <a:prstDash val="solid"/>
              <a:miter lim="800000"/>
            </a:ln>
            <a:solidFill>
              <a:sysClr val="windowText" lastClr="000000"/>
            </a:solidFill>
            <a:effectLst/>
            <a:latin typeface="ＪＳＰ明朝" pitchFamily="18" charset="-128"/>
            <a:ea typeface="ＪＳＰ明朝" pitchFamily="18" charset="-12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>
      <xdr:nvSpPr>
        <xdr:cNvPr id="2049" name="テキスト ボックス 1"/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こちらには何も記入しないで下さい。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600000000000000" charset="-128"/>
              <a:ea typeface="HG丸ｺﾞｼｯｸM-PRO" panose="020F0600000000000000" charset="-128"/>
            </a:rPr>
            <a:t>下にある緑色の「入力」タブをクリックして，そちらに入力をお願いします。</a:t>
          </a: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600000000000000" charset="-128"/>
            <a:ea typeface="HG丸ｺﾞｼｯｸM-PRO" panose="020F060000000000000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23" workbookViewId="0">
      <selection activeCell="AL37" sqref="AL37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45" width="1.66666666666667" customWidth="1"/>
    <col min="46" max="46" width="5.88333333333333" style="36" customWidth="1"/>
    <col min="47" max="47" width="20.1083333333333" style="36" customWidth="1"/>
    <col min="48" max="48" width="9.21666666666667" style="36" customWidth="1"/>
    <col min="49" max="49" width="12" style="36" customWidth="1"/>
    <col min="50" max="50" width="12.1083333333333" style="36" customWidth="1"/>
    <col min="51" max="51" width="11.3333333333333" style="36" customWidth="1"/>
    <col min="52" max="52" width="6.66666666666667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7"/>
      <c r="J2" s="328" t="s">
        <v>3</v>
      </c>
      <c r="K2" s="329"/>
      <c r="L2" s="329"/>
      <c r="M2" s="329"/>
      <c r="N2" s="329"/>
      <c r="O2" s="330"/>
      <c r="P2" s="328" t="s">
        <v>4</v>
      </c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95" t="s">
        <v>5</v>
      </c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28"/>
      <c r="AT2" s="428"/>
      <c r="AV2" s="429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31"/>
      <c r="J3" s="332" t="s">
        <v>6</v>
      </c>
      <c r="K3" s="333"/>
      <c r="L3" s="333"/>
      <c r="M3" s="333"/>
      <c r="N3" s="333"/>
      <c r="O3" s="334"/>
      <c r="P3" s="335" t="s">
        <v>11</v>
      </c>
      <c r="Q3" s="365"/>
      <c r="R3" s="365"/>
      <c r="S3" s="365"/>
      <c r="T3" s="365"/>
      <c r="U3" s="365"/>
      <c r="V3" s="365"/>
      <c r="W3" s="365"/>
      <c r="X3" s="365"/>
      <c r="Y3" s="365"/>
      <c r="Z3" s="365"/>
      <c r="AA3" s="365"/>
      <c r="AB3" s="365"/>
      <c r="AC3" s="365"/>
      <c r="AD3" s="365"/>
      <c r="AE3" s="396" t="s">
        <v>8</v>
      </c>
      <c r="AF3" s="396"/>
      <c r="AG3" s="396"/>
      <c r="AH3" s="396"/>
      <c r="AI3" s="396"/>
      <c r="AJ3" s="396"/>
      <c r="AK3" s="396"/>
      <c r="AL3" s="396"/>
      <c r="AM3" s="396"/>
      <c r="AN3" s="396"/>
      <c r="AO3" s="396"/>
      <c r="AP3" s="396"/>
      <c r="AQ3" s="396"/>
      <c r="AR3" s="396"/>
      <c r="AS3" s="430"/>
      <c r="AT3" s="431"/>
      <c r="AV3" s="429" t="s">
        <v>12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433327012</v>
      </c>
      <c r="D4" s="246"/>
      <c r="E4" s="246"/>
      <c r="F4" s="246"/>
      <c r="G4" s="246"/>
      <c r="H4" s="246"/>
      <c r="I4" s="336"/>
      <c r="J4" s="337" t="s">
        <v>17</v>
      </c>
      <c r="K4" s="338"/>
      <c r="L4" s="338"/>
      <c r="M4" s="338"/>
      <c r="N4" s="338"/>
      <c r="O4" s="339"/>
      <c r="P4" s="340" t="s">
        <v>18</v>
      </c>
      <c r="Q4" s="340"/>
      <c r="R4" s="340"/>
      <c r="S4" s="340"/>
      <c r="T4" s="340"/>
      <c r="U4" s="340"/>
      <c r="V4" s="340"/>
      <c r="W4" s="340"/>
      <c r="X4" s="340"/>
      <c r="Y4" s="340"/>
      <c r="Z4" s="340"/>
      <c r="AA4" s="340"/>
      <c r="AB4" s="340"/>
      <c r="AC4" s="340"/>
      <c r="AD4" s="340"/>
      <c r="AE4" s="340"/>
      <c r="AF4" s="340"/>
      <c r="AG4" s="340"/>
      <c r="AH4" s="340"/>
      <c r="AI4" s="340"/>
      <c r="AJ4" s="340"/>
      <c r="AK4" s="340"/>
      <c r="AL4" s="340"/>
      <c r="AM4" s="340"/>
      <c r="AN4" s="340"/>
      <c r="AO4" s="340"/>
      <c r="AP4" s="340"/>
      <c r="AQ4" s="340"/>
      <c r="AR4" s="340"/>
      <c r="AS4" s="344"/>
      <c r="AT4" s="431"/>
      <c r="AV4" s="429" t="s">
        <v>19</v>
      </c>
      <c r="AW4" t="str">
        <f t="shared" ref="AW4:AY4" si="0">AW3</f>
        <v>北西支部</v>
      </c>
      <c r="AX4" t="str">
        <f t="shared" si="0"/>
        <v>北東支部</v>
      </c>
      <c r="AY4" t="str">
        <f t="shared" si="0"/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41"/>
      <c r="J5" s="342">
        <v>16003</v>
      </c>
      <c r="K5" s="342"/>
      <c r="L5" s="342"/>
      <c r="M5" s="342"/>
      <c r="N5" s="342"/>
      <c r="O5" s="342"/>
      <c r="P5" s="343" t="s">
        <v>21</v>
      </c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43" t="s">
        <v>22</v>
      </c>
      <c r="AF5" s="366"/>
      <c r="AG5" s="366"/>
      <c r="AH5" s="366"/>
      <c r="AI5" s="366"/>
      <c r="AJ5" s="366"/>
      <c r="AK5" s="408"/>
      <c r="AL5" s="408"/>
      <c r="AM5" s="408"/>
      <c r="AN5" s="408"/>
      <c r="AO5" s="408"/>
      <c r="AP5" s="408"/>
      <c r="AQ5" s="408"/>
      <c r="AR5" s="408"/>
      <c r="AS5" s="432"/>
      <c r="AT5" s="431"/>
      <c r="AV5" s="429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4" t="s">
        <v>31</v>
      </c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409" t="s">
        <v>32</v>
      </c>
      <c r="AL6" s="409"/>
      <c r="AM6" s="409"/>
      <c r="AN6" s="409"/>
      <c r="AO6" s="409"/>
      <c r="AP6" s="409"/>
      <c r="AQ6" s="409"/>
      <c r="AR6" s="409"/>
      <c r="AS6" s="409"/>
      <c r="AT6" s="433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505772346</v>
      </c>
      <c r="H7" s="262"/>
      <c r="I7" s="262"/>
      <c r="J7" s="446" t="s">
        <v>36</v>
      </c>
      <c r="K7" s="262"/>
      <c r="L7" s="262"/>
      <c r="M7" s="262"/>
      <c r="N7" s="262"/>
      <c r="O7" s="262"/>
      <c r="P7" s="345" t="s">
        <v>37</v>
      </c>
      <c r="Q7" s="368"/>
      <c r="R7" s="369" t="s">
        <v>38</v>
      </c>
      <c r="S7" s="369"/>
      <c r="T7" s="369"/>
      <c r="U7" s="369"/>
      <c r="V7" s="370" t="s">
        <v>39</v>
      </c>
      <c r="W7" s="371" t="s">
        <v>40</v>
      </c>
      <c r="X7" s="371"/>
      <c r="Y7" s="371"/>
      <c r="Z7" s="371"/>
      <c r="AA7" s="371"/>
      <c r="AB7" s="371"/>
      <c r="AC7" s="371"/>
      <c r="AD7" s="371"/>
      <c r="AE7" s="371"/>
      <c r="AF7" s="371"/>
      <c r="AG7" s="371"/>
      <c r="AH7" s="371"/>
      <c r="AI7" s="371"/>
      <c r="AJ7" s="371"/>
      <c r="AK7" s="410" t="s">
        <v>41</v>
      </c>
      <c r="AL7" s="411" t="s">
        <v>42</v>
      </c>
      <c r="AM7" s="411"/>
      <c r="AN7" s="411"/>
      <c r="AO7" s="411"/>
      <c r="AP7" s="411"/>
      <c r="AQ7" s="411"/>
      <c r="AR7" s="411"/>
      <c r="AS7" s="434" t="s">
        <v>43</v>
      </c>
      <c r="AT7" s="435">
        <v>47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6" t="s">
        <v>46</v>
      </c>
      <c r="Q8" s="372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2"/>
      <c r="AD8" s="372"/>
      <c r="AE8" s="372"/>
      <c r="AF8" s="372"/>
      <c r="AG8" s="372"/>
      <c r="AH8" s="372"/>
      <c r="AI8" s="372"/>
      <c r="AJ8" s="372"/>
      <c r="AK8" s="412" t="s">
        <v>47</v>
      </c>
      <c r="AL8" s="413"/>
      <c r="AM8" s="413"/>
      <c r="AN8" s="413"/>
      <c r="AO8" s="436" t="s">
        <v>39</v>
      </c>
      <c r="AP8" s="413" t="s">
        <v>48</v>
      </c>
      <c r="AQ8" s="413"/>
      <c r="AR8" s="413"/>
      <c r="AS8" s="437"/>
      <c r="AT8" s="435"/>
    </row>
    <row r="9" ht="14.4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509253793</v>
      </c>
      <c r="H9" s="262"/>
      <c r="I9" s="262"/>
      <c r="J9" s="262">
        <v>291127</v>
      </c>
      <c r="K9" s="262"/>
      <c r="L9" s="262"/>
      <c r="M9" s="262"/>
      <c r="N9" s="262"/>
      <c r="O9" s="262"/>
      <c r="P9" s="345" t="s">
        <v>37</v>
      </c>
      <c r="Q9" s="368"/>
      <c r="R9" s="369"/>
      <c r="S9" s="369"/>
      <c r="T9" s="369"/>
      <c r="U9" s="369"/>
      <c r="V9" s="370" t="s">
        <v>39</v>
      </c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  <c r="AH9" s="371"/>
      <c r="AI9" s="371"/>
      <c r="AJ9" s="414"/>
      <c r="AK9" s="410" t="s">
        <v>41</v>
      </c>
      <c r="AL9" s="411"/>
      <c r="AM9" s="411"/>
      <c r="AN9" s="411"/>
      <c r="AO9" s="411"/>
      <c r="AP9" s="411"/>
      <c r="AQ9" s="411"/>
      <c r="AR9" s="411"/>
      <c r="AS9" s="434" t="s">
        <v>43</v>
      </c>
      <c r="AT9" s="438">
        <v>39</v>
      </c>
    </row>
    <row r="10" ht="18" customHeight="1" spans="1:46">
      <c r="A10" s="251"/>
      <c r="B10" s="252"/>
      <c r="C10" s="263" t="s">
        <v>52</v>
      </c>
      <c r="D10" s="264"/>
      <c r="E10" s="265" t="s">
        <v>53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6"/>
      <c r="Q10" s="372"/>
      <c r="R10" s="372"/>
      <c r="S10" s="372"/>
      <c r="T10" s="372"/>
      <c r="U10" s="372"/>
      <c r="V10" s="372"/>
      <c r="W10" s="372"/>
      <c r="X10" s="372"/>
      <c r="Y10" s="372"/>
      <c r="Z10" s="372"/>
      <c r="AA10" s="372"/>
      <c r="AB10" s="372"/>
      <c r="AC10" s="372"/>
      <c r="AD10" s="372"/>
      <c r="AE10" s="372"/>
      <c r="AF10" s="372"/>
      <c r="AG10" s="372"/>
      <c r="AH10" s="372"/>
      <c r="AI10" s="372"/>
      <c r="AJ10" s="415"/>
      <c r="AK10" s="412"/>
      <c r="AL10" s="413"/>
      <c r="AM10" s="413"/>
      <c r="AN10" s="413"/>
      <c r="AO10" s="436" t="s">
        <v>39</v>
      </c>
      <c r="AP10" s="413"/>
      <c r="AQ10" s="413"/>
      <c r="AR10" s="413"/>
      <c r="AS10" s="437"/>
      <c r="AT10" s="438"/>
    </row>
    <row r="11" ht="14.4" customHeight="1" spans="1:46">
      <c r="A11" s="251" t="s">
        <v>54</v>
      </c>
      <c r="B11" s="252"/>
      <c r="C11" s="258" t="s">
        <v>55</v>
      </c>
      <c r="D11" s="259"/>
      <c r="E11" s="260" t="s">
        <v>56</v>
      </c>
      <c r="F11" s="261"/>
      <c r="G11" s="262">
        <v>503990484</v>
      </c>
      <c r="H11" s="262"/>
      <c r="I11" s="262"/>
      <c r="J11" s="262"/>
      <c r="K11" s="262"/>
      <c r="L11" s="262"/>
      <c r="M11" s="262"/>
      <c r="N11" s="262"/>
      <c r="O11" s="262"/>
      <c r="P11" s="345" t="s">
        <v>37</v>
      </c>
      <c r="Q11" s="368"/>
      <c r="R11" s="369"/>
      <c r="S11" s="369"/>
      <c r="T11" s="369"/>
      <c r="U11" s="369"/>
      <c r="V11" s="370" t="s">
        <v>39</v>
      </c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  <c r="AH11" s="371"/>
      <c r="AI11" s="371"/>
      <c r="AJ11" s="414"/>
      <c r="AK11" s="410" t="s">
        <v>41</v>
      </c>
      <c r="AL11" s="411"/>
      <c r="AM11" s="411"/>
      <c r="AN11" s="411"/>
      <c r="AO11" s="411"/>
      <c r="AP11" s="411"/>
      <c r="AQ11" s="411"/>
      <c r="AR11" s="411"/>
      <c r="AS11" s="434" t="s">
        <v>43</v>
      </c>
      <c r="AT11" s="438">
        <v>20</v>
      </c>
    </row>
    <row r="12" ht="18" customHeight="1" spans="1:46">
      <c r="A12" s="251"/>
      <c r="B12" s="252"/>
      <c r="C12" s="263" t="s">
        <v>57</v>
      </c>
      <c r="D12" s="264"/>
      <c r="E12" s="265" t="s">
        <v>58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6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415"/>
      <c r="AK12" s="412"/>
      <c r="AL12" s="413"/>
      <c r="AM12" s="413"/>
      <c r="AN12" s="413"/>
      <c r="AO12" s="436" t="s">
        <v>39</v>
      </c>
      <c r="AP12" s="413"/>
      <c r="AQ12" s="413"/>
      <c r="AR12" s="413"/>
      <c r="AS12" s="437"/>
      <c r="AT12" s="438"/>
    </row>
    <row r="13" customHeight="1" spans="1:46">
      <c r="A13" s="251" t="s">
        <v>59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7"/>
      <c r="Q13" s="373"/>
      <c r="R13" s="374"/>
      <c r="S13" s="374"/>
      <c r="T13" s="374"/>
      <c r="U13" s="374"/>
      <c r="V13" s="375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416"/>
      <c r="AK13" s="417"/>
      <c r="AL13" s="418"/>
      <c r="AM13" s="418"/>
      <c r="AN13" s="418"/>
      <c r="AO13" s="418"/>
      <c r="AP13" s="418"/>
      <c r="AQ13" s="418"/>
      <c r="AR13" s="418"/>
      <c r="AS13" s="439"/>
      <c r="AT13" s="440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8"/>
      <c r="Q14" s="376"/>
      <c r="R14" s="376"/>
      <c r="S14" s="376"/>
      <c r="T14" s="376"/>
      <c r="U14" s="376"/>
      <c r="V14" s="376"/>
      <c r="W14" s="376"/>
      <c r="X14" s="376"/>
      <c r="Y14" s="376"/>
      <c r="Z14" s="376"/>
      <c r="AA14" s="376"/>
      <c r="AB14" s="376"/>
      <c r="AC14" s="376"/>
      <c r="AD14" s="376"/>
      <c r="AE14" s="376"/>
      <c r="AF14" s="376"/>
      <c r="AG14" s="376"/>
      <c r="AH14" s="376"/>
      <c r="AI14" s="376"/>
      <c r="AJ14" s="419"/>
      <c r="AK14" s="420"/>
      <c r="AL14" s="421"/>
      <c r="AM14" s="421"/>
      <c r="AN14" s="421"/>
      <c r="AO14" s="441"/>
      <c r="AP14" s="421"/>
      <c r="AQ14" s="421"/>
      <c r="AR14" s="421"/>
      <c r="AS14" s="442"/>
      <c r="AT14" s="440"/>
    </row>
    <row r="15" customHeight="1" spans="1:46">
      <c r="A15" s="267" t="s">
        <v>60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5" t="s">
        <v>37</v>
      </c>
      <c r="Q15" s="368"/>
      <c r="R15" s="369" t="s">
        <v>38</v>
      </c>
      <c r="S15" s="369"/>
      <c r="T15" s="369"/>
      <c r="U15" s="369"/>
      <c r="V15" s="370" t="s">
        <v>39</v>
      </c>
      <c r="W15" s="371" t="s">
        <v>61</v>
      </c>
      <c r="X15" s="371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414"/>
      <c r="AK15" s="410" t="s">
        <v>41</v>
      </c>
      <c r="AL15" s="411" t="s">
        <v>42</v>
      </c>
      <c r="AM15" s="411"/>
      <c r="AN15" s="411"/>
      <c r="AO15" s="411"/>
      <c r="AP15" s="411"/>
      <c r="AQ15" s="411"/>
      <c r="AR15" s="411"/>
      <c r="AS15" s="434" t="s">
        <v>43</v>
      </c>
      <c r="AT15" s="438"/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6" t="s">
        <v>46</v>
      </c>
      <c r="Q16" s="372"/>
      <c r="R16" s="372"/>
      <c r="S16" s="372"/>
      <c r="T16" s="372"/>
      <c r="U16" s="372"/>
      <c r="V16" s="372"/>
      <c r="W16" s="372"/>
      <c r="X16" s="372"/>
      <c r="Y16" s="372"/>
      <c r="Z16" s="372"/>
      <c r="AA16" s="372"/>
      <c r="AB16" s="372"/>
      <c r="AC16" s="372"/>
      <c r="AD16" s="372"/>
      <c r="AE16" s="372"/>
      <c r="AF16" s="372"/>
      <c r="AG16" s="372"/>
      <c r="AH16" s="372"/>
      <c r="AI16" s="372"/>
      <c r="AJ16" s="415"/>
      <c r="AK16" s="412" t="s">
        <v>47</v>
      </c>
      <c r="AL16" s="413"/>
      <c r="AM16" s="413"/>
      <c r="AN16" s="413"/>
      <c r="AO16" s="436" t="s">
        <v>39</v>
      </c>
      <c r="AP16" s="413" t="s">
        <v>48</v>
      </c>
      <c r="AQ16" s="413"/>
      <c r="AR16" s="413"/>
      <c r="AS16" s="437"/>
      <c r="AT16" s="438"/>
    </row>
    <row r="17" spans="1:46">
      <c r="A17" s="251" t="s">
        <v>62</v>
      </c>
      <c r="B17" s="252"/>
      <c r="C17" s="268" t="str">
        <f>IF(P16="","",P16)</f>
        <v>千葉県市原市飯沼279-8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9"/>
      <c r="Q17" s="377"/>
      <c r="R17" s="377"/>
      <c r="S17" s="377"/>
      <c r="T17" s="377"/>
      <c r="U17" s="377"/>
      <c r="V17" s="377"/>
      <c r="W17" s="377"/>
      <c r="X17" s="377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377"/>
      <c r="AQ17" s="377"/>
      <c r="AR17" s="377"/>
      <c r="AS17" s="377"/>
      <c r="AT17" s="443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50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8"/>
      <c r="AQ18" s="378"/>
      <c r="AR18" s="378"/>
      <c r="AS18" s="378"/>
      <c r="AT18" s="444"/>
    </row>
    <row r="19" ht="14.4" customHeight="1" spans="1:46">
      <c r="A19" s="251" t="s">
        <v>63</v>
      </c>
      <c r="B19" s="252"/>
      <c r="C19" s="268" t="str">
        <f>IF(AL15="","",AL15&amp;"-"&amp;AK16&amp;"-"&amp;AP16)</f>
        <v>0436-20-2030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50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8"/>
      <c r="AQ19" s="378"/>
      <c r="AR19" s="378"/>
      <c r="AS19" s="378"/>
      <c r="AT19" s="444"/>
    </row>
    <row r="20" ht="14.4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50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444"/>
    </row>
    <row r="21" ht="14.4" customHeight="1" spans="1:46">
      <c r="A21" s="251" t="s">
        <v>64</v>
      </c>
      <c r="B21" s="252"/>
      <c r="C21" s="447" t="s">
        <v>65</v>
      </c>
      <c r="D21" s="270"/>
      <c r="E21" s="270">
        <v>9358</v>
      </c>
      <c r="F21" s="270"/>
      <c r="G21" s="448" t="s">
        <v>66</v>
      </c>
      <c r="H21" s="270"/>
      <c r="I21" s="351"/>
      <c r="J21" s="351"/>
      <c r="K21" s="351"/>
      <c r="L21" s="351"/>
      <c r="M21" s="351"/>
      <c r="N21" s="351"/>
      <c r="O21" s="352"/>
      <c r="P21" s="350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8"/>
      <c r="AQ21" s="378"/>
      <c r="AR21" s="378"/>
      <c r="AS21" s="378"/>
      <c r="AT21" s="444"/>
    </row>
    <row r="22" ht="14.4" customHeight="1" spans="1:46">
      <c r="A22" s="271"/>
      <c r="B22" s="272"/>
      <c r="C22" s="273"/>
      <c r="D22" s="274"/>
      <c r="E22" s="274"/>
      <c r="F22" s="274"/>
      <c r="G22" s="274"/>
      <c r="H22" s="274"/>
      <c r="I22" s="353"/>
      <c r="J22" s="353"/>
      <c r="K22" s="353"/>
      <c r="L22" s="353"/>
      <c r="M22" s="353"/>
      <c r="N22" s="353"/>
      <c r="O22" s="354"/>
      <c r="P22" s="355"/>
      <c r="Q22" s="379"/>
      <c r="R22" s="379"/>
      <c r="S22" s="379"/>
      <c r="T22" s="379"/>
      <c r="U22" s="379"/>
      <c r="V22" s="379"/>
      <c r="W22" s="379"/>
      <c r="X22" s="379"/>
      <c r="Y22" s="379"/>
      <c r="Z22" s="379"/>
      <c r="AA22" s="379"/>
      <c r="AB22" s="379"/>
      <c r="AC22" s="379"/>
      <c r="AD22" s="379"/>
      <c r="AE22" s="379"/>
      <c r="AF22" s="379"/>
      <c r="AG22" s="379"/>
      <c r="AH22" s="379"/>
      <c r="AI22" s="379"/>
      <c r="AJ22" s="379"/>
      <c r="AK22" s="379"/>
      <c r="AL22" s="379"/>
      <c r="AM22" s="379"/>
      <c r="AN22" s="379"/>
      <c r="AO22" s="379"/>
      <c r="AP22" s="379"/>
      <c r="AQ22" s="379"/>
      <c r="AR22" s="379"/>
      <c r="AS22" s="379"/>
      <c r="AT22" s="445"/>
    </row>
    <row r="23" ht="14.1" customHeight="1" spans="1:45">
      <c r="A23" s="275" t="s">
        <v>67</v>
      </c>
      <c r="B23" s="276" t="s">
        <v>68</v>
      </c>
      <c r="C23" s="277" t="s">
        <v>69</v>
      </c>
      <c r="D23" s="278"/>
      <c r="E23" s="279" t="s">
        <v>70</v>
      </c>
      <c r="F23" s="280"/>
      <c r="G23" s="276" t="s">
        <v>71</v>
      </c>
      <c r="H23" s="276"/>
      <c r="I23" s="276" t="s">
        <v>72</v>
      </c>
      <c r="J23" s="276"/>
      <c r="K23" s="276"/>
      <c r="L23" s="276"/>
      <c r="M23" s="276" t="s">
        <v>73</v>
      </c>
      <c r="N23" s="276"/>
      <c r="O23" s="276"/>
      <c r="P23" s="356" t="s">
        <v>74</v>
      </c>
      <c r="Q23" s="276"/>
      <c r="R23" s="276"/>
      <c r="S23" s="276"/>
      <c r="T23" s="380"/>
      <c r="U23" s="381"/>
      <c r="V23" s="381"/>
      <c r="W23" s="381"/>
      <c r="X23" s="381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75</v>
      </c>
      <c r="D24" s="283"/>
      <c r="E24" s="284" t="s">
        <v>76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2"/>
      <c r="U24" s="36"/>
      <c r="V24" s="36"/>
      <c r="W24" s="36"/>
      <c r="X24" s="36"/>
      <c r="Y24" s="397" t="s">
        <v>77</v>
      </c>
      <c r="Z24" s="364"/>
      <c r="AA24" s="364"/>
      <c r="AB24" s="364"/>
      <c r="AC24" s="364"/>
      <c r="AD24" s="364"/>
      <c r="AE24" s="364"/>
      <c r="AF24" s="364"/>
      <c r="AG24" s="422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" customHeight="1" spans="1:45">
      <c r="A25" s="286">
        <v>1</v>
      </c>
      <c r="B25" s="287">
        <v>1</v>
      </c>
      <c r="C25" s="258" t="s">
        <v>78</v>
      </c>
      <c r="D25" s="259"/>
      <c r="E25" s="260" t="s">
        <v>79</v>
      </c>
      <c r="F25" s="261"/>
      <c r="G25" s="288">
        <v>6</v>
      </c>
      <c r="H25" s="289"/>
      <c r="I25" s="357" t="s">
        <v>80</v>
      </c>
      <c r="J25" s="358"/>
      <c r="K25" s="358"/>
      <c r="L25" s="289"/>
      <c r="M25" s="288">
        <v>515250461</v>
      </c>
      <c r="N25" s="358"/>
      <c r="O25" s="289"/>
      <c r="P25" s="288">
        <v>155</v>
      </c>
      <c r="Q25" s="358"/>
      <c r="R25" s="358"/>
      <c r="S25" s="358"/>
      <c r="T25" s="383"/>
      <c r="U25" s="36"/>
      <c r="V25" s="36"/>
      <c r="W25" s="36"/>
      <c r="X25" s="36"/>
      <c r="Y25" s="398">
        <v>7</v>
      </c>
      <c r="Z25" s="399"/>
      <c r="AA25" s="399"/>
      <c r="AB25" s="399"/>
      <c r="AC25" s="399"/>
      <c r="AD25" s="399"/>
      <c r="AE25" s="399"/>
      <c r="AF25" s="399"/>
      <c r="AG25" s="423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9"/>
      <c r="K26" s="359"/>
      <c r="L26" s="293"/>
      <c r="M26" s="292"/>
      <c r="N26" s="359"/>
      <c r="O26" s="293"/>
      <c r="P26" s="292"/>
      <c r="Q26" s="359"/>
      <c r="R26" s="359"/>
      <c r="S26" s="359"/>
      <c r="T26" s="384"/>
      <c r="U26" s="36"/>
      <c r="V26" s="36"/>
      <c r="W26" s="36"/>
      <c r="X26" s="36"/>
      <c r="Y26" s="400"/>
      <c r="Z26" s="401"/>
      <c r="AA26" s="401"/>
      <c r="AB26" s="401"/>
      <c r="AC26" s="401"/>
      <c r="AD26" s="401"/>
      <c r="AE26" s="401"/>
      <c r="AF26" s="401"/>
      <c r="AG26" s="424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" customHeight="1" spans="1:45">
      <c r="A27" s="286">
        <v>2</v>
      </c>
      <c r="B27" s="294">
        <v>2</v>
      </c>
      <c r="C27" s="258" t="s">
        <v>83</v>
      </c>
      <c r="D27" s="259"/>
      <c r="E27" s="260" t="s">
        <v>84</v>
      </c>
      <c r="F27" s="261"/>
      <c r="G27" s="288">
        <v>5</v>
      </c>
      <c r="H27" s="289"/>
      <c r="I27" s="357" t="s">
        <v>80</v>
      </c>
      <c r="J27" s="358"/>
      <c r="K27" s="358"/>
      <c r="L27" s="289"/>
      <c r="M27" s="288">
        <v>513529444</v>
      </c>
      <c r="N27" s="358"/>
      <c r="O27" s="289"/>
      <c r="P27" s="288">
        <v>140</v>
      </c>
      <c r="Q27" s="358"/>
      <c r="R27" s="358"/>
      <c r="S27" s="358"/>
      <c r="T27" s="383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85</v>
      </c>
      <c r="D28" s="264"/>
      <c r="E28" s="265" t="s">
        <v>86</v>
      </c>
      <c r="F28" s="266"/>
      <c r="G28" s="292"/>
      <c r="H28" s="293"/>
      <c r="I28" s="292"/>
      <c r="J28" s="359"/>
      <c r="K28" s="359"/>
      <c r="L28" s="293"/>
      <c r="M28" s="292"/>
      <c r="N28" s="359"/>
      <c r="O28" s="293"/>
      <c r="P28" s="292"/>
      <c r="Q28" s="359"/>
      <c r="R28" s="359"/>
      <c r="S28" s="359"/>
      <c r="T28" s="384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" customHeight="1" spans="1:45">
      <c r="A29" s="286">
        <v>3</v>
      </c>
      <c r="B29" s="294">
        <v>3</v>
      </c>
      <c r="C29" s="258" t="s">
        <v>87</v>
      </c>
      <c r="D29" s="259"/>
      <c r="E29" s="260" t="s">
        <v>88</v>
      </c>
      <c r="F29" s="261"/>
      <c r="G29" s="288">
        <v>5</v>
      </c>
      <c r="H29" s="289"/>
      <c r="I29" s="357" t="s">
        <v>89</v>
      </c>
      <c r="J29" s="358"/>
      <c r="K29" s="358"/>
      <c r="L29" s="289"/>
      <c r="M29" s="288">
        <v>514295845</v>
      </c>
      <c r="N29" s="358"/>
      <c r="O29" s="289"/>
      <c r="P29" s="288">
        <v>146</v>
      </c>
      <c r="Q29" s="358"/>
      <c r="R29" s="358"/>
      <c r="S29" s="358"/>
      <c r="T29" s="383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90</v>
      </c>
      <c r="D30" s="264"/>
      <c r="E30" s="265" t="s">
        <v>91</v>
      </c>
      <c r="F30" s="266"/>
      <c r="G30" s="292"/>
      <c r="H30" s="293"/>
      <c r="I30" s="292"/>
      <c r="J30" s="359"/>
      <c r="K30" s="359"/>
      <c r="L30" s="293"/>
      <c r="M30" s="292"/>
      <c r="N30" s="359"/>
      <c r="O30" s="293"/>
      <c r="P30" s="292"/>
      <c r="Q30" s="359"/>
      <c r="R30" s="359"/>
      <c r="S30" s="359"/>
      <c r="T30" s="384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" customHeight="1" spans="1:45">
      <c r="A31" s="286">
        <v>4</v>
      </c>
      <c r="B31" s="294">
        <v>4</v>
      </c>
      <c r="C31" s="258" t="s">
        <v>78</v>
      </c>
      <c r="D31" s="259"/>
      <c r="E31" s="260" t="s">
        <v>92</v>
      </c>
      <c r="F31" s="261"/>
      <c r="G31" s="288">
        <v>5</v>
      </c>
      <c r="H31" s="289"/>
      <c r="I31" s="357" t="s">
        <v>80</v>
      </c>
      <c r="J31" s="358"/>
      <c r="K31" s="358"/>
      <c r="L31" s="289"/>
      <c r="M31" s="288">
        <v>515250715</v>
      </c>
      <c r="N31" s="358"/>
      <c r="O31" s="289"/>
      <c r="P31" s="288">
        <v>135</v>
      </c>
      <c r="Q31" s="358"/>
      <c r="R31" s="358"/>
      <c r="S31" s="358"/>
      <c r="T31" s="383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81</v>
      </c>
      <c r="D32" s="264"/>
      <c r="E32" s="265" t="s">
        <v>93</v>
      </c>
      <c r="F32" s="266"/>
      <c r="G32" s="292"/>
      <c r="H32" s="293"/>
      <c r="I32" s="292"/>
      <c r="J32" s="359"/>
      <c r="K32" s="359"/>
      <c r="L32" s="293"/>
      <c r="M32" s="292"/>
      <c r="N32" s="359"/>
      <c r="O32" s="293"/>
      <c r="P32" s="292"/>
      <c r="Q32" s="359"/>
      <c r="R32" s="359"/>
      <c r="S32" s="359"/>
      <c r="T32" s="384"/>
      <c r="U32" s="36"/>
      <c r="V32" s="36"/>
      <c r="W32" s="36"/>
      <c r="X32" s="36"/>
      <c r="Y32" s="397" t="s">
        <v>94</v>
      </c>
      <c r="Z32" s="364"/>
      <c r="AA32" s="364"/>
      <c r="AB32" s="364"/>
      <c r="AC32" s="364"/>
      <c r="AD32" s="364"/>
      <c r="AE32" s="364"/>
      <c r="AF32" s="364"/>
      <c r="AG32" s="422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" customHeight="1" spans="1:45">
      <c r="A33" s="286">
        <v>5</v>
      </c>
      <c r="B33" s="294">
        <v>5</v>
      </c>
      <c r="C33" s="258" t="s">
        <v>95</v>
      </c>
      <c r="D33" s="259"/>
      <c r="E33" s="260" t="s">
        <v>96</v>
      </c>
      <c r="F33" s="261"/>
      <c r="G33" s="288">
        <v>5</v>
      </c>
      <c r="H33" s="289"/>
      <c r="I33" s="357" t="s">
        <v>80</v>
      </c>
      <c r="J33" s="358"/>
      <c r="K33" s="358"/>
      <c r="L33" s="289"/>
      <c r="M33" s="288">
        <v>515250380</v>
      </c>
      <c r="N33" s="358"/>
      <c r="O33" s="289"/>
      <c r="P33" s="288">
        <v>135</v>
      </c>
      <c r="Q33" s="358"/>
      <c r="R33" s="358"/>
      <c r="S33" s="358"/>
      <c r="T33" s="383"/>
      <c r="U33" s="36"/>
      <c r="V33" s="36"/>
      <c r="W33" s="36"/>
      <c r="X33" s="36"/>
      <c r="Y33" s="402">
        <v>1</v>
      </c>
      <c r="Z33" s="403"/>
      <c r="AA33" s="403"/>
      <c r="AB33" s="403"/>
      <c r="AC33" s="403"/>
      <c r="AD33" s="403"/>
      <c r="AE33" s="403"/>
      <c r="AF33" s="403"/>
      <c r="AG33" s="425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97</v>
      </c>
      <c r="D34" s="264"/>
      <c r="E34" s="265" t="s">
        <v>98</v>
      </c>
      <c r="F34" s="266"/>
      <c r="G34" s="292"/>
      <c r="H34" s="293"/>
      <c r="I34" s="292"/>
      <c r="J34" s="359"/>
      <c r="K34" s="359"/>
      <c r="L34" s="293"/>
      <c r="M34" s="292"/>
      <c r="N34" s="359"/>
      <c r="O34" s="293"/>
      <c r="P34" s="292"/>
      <c r="Q34" s="359"/>
      <c r="R34" s="359"/>
      <c r="S34" s="359"/>
      <c r="T34" s="384"/>
      <c r="U34" s="36"/>
      <c r="V34" s="36"/>
      <c r="W34" s="36"/>
      <c r="X34" s="36"/>
      <c r="Y34" s="404"/>
      <c r="Z34" s="405"/>
      <c r="AA34" s="405"/>
      <c r="AB34" s="405"/>
      <c r="AC34" s="405"/>
      <c r="AD34" s="405"/>
      <c r="AE34" s="405"/>
      <c r="AF34" s="405"/>
      <c r="AG34" s="42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" customHeight="1" spans="1:45">
      <c r="A35" s="286">
        <v>6</v>
      </c>
      <c r="B35" s="294">
        <v>6</v>
      </c>
      <c r="C35" s="258" t="s">
        <v>99</v>
      </c>
      <c r="D35" s="259"/>
      <c r="E35" s="260" t="s">
        <v>100</v>
      </c>
      <c r="F35" s="261"/>
      <c r="G35" s="288">
        <v>3</v>
      </c>
      <c r="H35" s="289"/>
      <c r="I35" s="357" t="s">
        <v>101</v>
      </c>
      <c r="J35" s="358"/>
      <c r="K35" s="358"/>
      <c r="L35" s="289"/>
      <c r="M35" s="288">
        <v>519613159</v>
      </c>
      <c r="N35" s="358"/>
      <c r="O35" s="289"/>
      <c r="P35" s="288">
        <v>140</v>
      </c>
      <c r="Q35" s="358"/>
      <c r="R35" s="358"/>
      <c r="S35" s="358"/>
      <c r="T35" s="383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102</v>
      </c>
      <c r="D36" s="264"/>
      <c r="E36" s="265" t="s">
        <v>103</v>
      </c>
      <c r="F36" s="266"/>
      <c r="G36" s="292"/>
      <c r="H36" s="293"/>
      <c r="I36" s="292"/>
      <c r="J36" s="359"/>
      <c r="K36" s="359"/>
      <c r="L36" s="293"/>
      <c r="M36" s="292"/>
      <c r="N36" s="359"/>
      <c r="O36" s="293"/>
      <c r="P36" s="292"/>
      <c r="Q36" s="359"/>
      <c r="R36" s="359"/>
      <c r="S36" s="359"/>
      <c r="T36" s="384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" customHeight="1" spans="1:45">
      <c r="A37" s="286">
        <v>7</v>
      </c>
      <c r="B37" s="294">
        <v>7</v>
      </c>
      <c r="C37" s="258" t="s">
        <v>104</v>
      </c>
      <c r="D37" s="259"/>
      <c r="E37" s="260" t="s">
        <v>105</v>
      </c>
      <c r="F37" s="261"/>
      <c r="G37" s="288">
        <v>4</v>
      </c>
      <c r="H37" s="289"/>
      <c r="I37" s="357" t="s">
        <v>101</v>
      </c>
      <c r="J37" s="358"/>
      <c r="K37" s="358"/>
      <c r="L37" s="289"/>
      <c r="M37" s="288">
        <v>518609511</v>
      </c>
      <c r="N37" s="358"/>
      <c r="O37" s="289"/>
      <c r="P37" s="288">
        <v>134</v>
      </c>
      <c r="Q37" s="358"/>
      <c r="R37" s="358"/>
      <c r="S37" s="358"/>
      <c r="T37" s="383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106</v>
      </c>
      <c r="D38" s="264"/>
      <c r="E38" s="265" t="s">
        <v>107</v>
      </c>
      <c r="F38" s="266"/>
      <c r="G38" s="292"/>
      <c r="H38" s="293"/>
      <c r="I38" s="292"/>
      <c r="J38" s="359"/>
      <c r="K38" s="359"/>
      <c r="L38" s="293"/>
      <c r="M38" s="292"/>
      <c r="N38" s="359"/>
      <c r="O38" s="293"/>
      <c r="P38" s="292"/>
      <c r="Q38" s="359"/>
      <c r="R38" s="359"/>
      <c r="S38" s="359"/>
      <c r="T38" s="384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" customHeight="1" spans="1:45">
      <c r="A39" s="286">
        <v>8</v>
      </c>
      <c r="B39" s="294">
        <v>8</v>
      </c>
      <c r="C39" s="258" t="s">
        <v>108</v>
      </c>
      <c r="D39" s="259"/>
      <c r="E39" s="260" t="s">
        <v>109</v>
      </c>
      <c r="F39" s="261"/>
      <c r="G39" s="288">
        <v>4</v>
      </c>
      <c r="H39" s="289"/>
      <c r="I39" s="357" t="s">
        <v>89</v>
      </c>
      <c r="J39" s="358"/>
      <c r="K39" s="358"/>
      <c r="L39" s="289"/>
      <c r="M39" s="288">
        <v>518669690</v>
      </c>
      <c r="N39" s="358"/>
      <c r="O39" s="289"/>
      <c r="P39" s="288">
        <v>128</v>
      </c>
      <c r="Q39" s="358"/>
      <c r="R39" s="358"/>
      <c r="S39" s="358"/>
      <c r="T39" s="383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110</v>
      </c>
      <c r="D40" s="264"/>
      <c r="E40" s="265" t="s">
        <v>111</v>
      </c>
      <c r="F40" s="266"/>
      <c r="G40" s="292"/>
      <c r="H40" s="293"/>
      <c r="I40" s="292"/>
      <c r="J40" s="359"/>
      <c r="K40" s="359"/>
      <c r="L40" s="293"/>
      <c r="M40" s="292"/>
      <c r="N40" s="359"/>
      <c r="O40" s="293"/>
      <c r="P40" s="292"/>
      <c r="Q40" s="359"/>
      <c r="R40" s="359"/>
      <c r="S40" s="359"/>
      <c r="T40" s="384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" customHeight="1" spans="1:45">
      <c r="A41" s="286">
        <v>9</v>
      </c>
      <c r="B41" s="294">
        <v>9</v>
      </c>
      <c r="C41" s="258" t="s">
        <v>112</v>
      </c>
      <c r="D41" s="259"/>
      <c r="E41" s="260" t="s">
        <v>113</v>
      </c>
      <c r="F41" s="261"/>
      <c r="G41" s="288">
        <v>2</v>
      </c>
      <c r="H41" s="289"/>
      <c r="I41" s="357" t="s">
        <v>101</v>
      </c>
      <c r="J41" s="358"/>
      <c r="K41" s="358"/>
      <c r="L41" s="289"/>
      <c r="M41" s="288">
        <v>518609528</v>
      </c>
      <c r="N41" s="358"/>
      <c r="O41" s="289"/>
      <c r="P41" s="288">
        <v>131</v>
      </c>
      <c r="Q41" s="358"/>
      <c r="R41" s="358"/>
      <c r="S41" s="358"/>
      <c r="T41" s="383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114</v>
      </c>
      <c r="D42" s="264"/>
      <c r="E42" s="265" t="s">
        <v>115</v>
      </c>
      <c r="F42" s="266"/>
      <c r="G42" s="292"/>
      <c r="H42" s="293"/>
      <c r="I42" s="292"/>
      <c r="J42" s="359"/>
      <c r="K42" s="359"/>
      <c r="L42" s="293"/>
      <c r="M42" s="292"/>
      <c r="N42" s="359"/>
      <c r="O42" s="293"/>
      <c r="P42" s="292"/>
      <c r="Q42" s="359"/>
      <c r="R42" s="359"/>
      <c r="S42" s="359"/>
      <c r="T42" s="384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" customHeight="1" spans="1:45">
      <c r="A43" s="286">
        <v>10</v>
      </c>
      <c r="B43" s="294">
        <v>10</v>
      </c>
      <c r="C43" s="258" t="s">
        <v>108</v>
      </c>
      <c r="D43" s="259"/>
      <c r="E43" s="260" t="s">
        <v>116</v>
      </c>
      <c r="F43" s="261"/>
      <c r="G43" s="288">
        <v>2</v>
      </c>
      <c r="H43" s="289"/>
      <c r="I43" s="357" t="s">
        <v>89</v>
      </c>
      <c r="J43" s="358"/>
      <c r="K43" s="358"/>
      <c r="L43" s="289"/>
      <c r="M43" s="288">
        <v>518678173</v>
      </c>
      <c r="N43" s="358"/>
      <c r="O43" s="289"/>
      <c r="P43" s="288">
        <v>125</v>
      </c>
      <c r="Q43" s="358"/>
      <c r="R43" s="358"/>
      <c r="S43" s="358"/>
      <c r="T43" s="383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 t="s">
        <v>110</v>
      </c>
      <c r="D44" s="264"/>
      <c r="E44" s="265" t="s">
        <v>117</v>
      </c>
      <c r="F44" s="266"/>
      <c r="G44" s="292"/>
      <c r="H44" s="293"/>
      <c r="I44" s="292"/>
      <c r="J44" s="359"/>
      <c r="K44" s="359"/>
      <c r="L44" s="293"/>
      <c r="M44" s="292"/>
      <c r="N44" s="359"/>
      <c r="O44" s="293"/>
      <c r="P44" s="292"/>
      <c r="Q44" s="359"/>
      <c r="R44" s="359"/>
      <c r="S44" s="359"/>
      <c r="T44" s="384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" customHeight="1" spans="1:45">
      <c r="A45" s="286">
        <v>11</v>
      </c>
      <c r="B45" s="294"/>
      <c r="C45" s="295"/>
      <c r="D45" s="259"/>
      <c r="E45" s="259"/>
      <c r="F45" s="261"/>
      <c r="G45" s="288"/>
      <c r="H45" s="289"/>
      <c r="I45" s="288"/>
      <c r="J45" s="358"/>
      <c r="K45" s="358"/>
      <c r="L45" s="289"/>
      <c r="M45" s="288"/>
      <c r="N45" s="358"/>
      <c r="O45" s="289"/>
      <c r="P45" s="288"/>
      <c r="Q45" s="358"/>
      <c r="R45" s="358"/>
      <c r="S45" s="358"/>
      <c r="T45" s="383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96"/>
      <c r="D46" s="264"/>
      <c r="E46" s="264"/>
      <c r="F46" s="266"/>
      <c r="G46" s="292"/>
      <c r="H46" s="293"/>
      <c r="I46" s="292"/>
      <c r="J46" s="359"/>
      <c r="K46" s="359"/>
      <c r="L46" s="293"/>
      <c r="M46" s="292"/>
      <c r="N46" s="359"/>
      <c r="O46" s="293"/>
      <c r="P46" s="292"/>
      <c r="Q46" s="359"/>
      <c r="R46" s="359"/>
      <c r="S46" s="359"/>
      <c r="T46" s="384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" customHeight="1" spans="1:45">
      <c r="A47" s="286">
        <v>12</v>
      </c>
      <c r="B47" s="294"/>
      <c r="C47" s="295"/>
      <c r="D47" s="259"/>
      <c r="E47" s="259"/>
      <c r="F47" s="261"/>
      <c r="G47" s="288"/>
      <c r="H47" s="289"/>
      <c r="I47" s="288"/>
      <c r="J47" s="358"/>
      <c r="K47" s="358"/>
      <c r="L47" s="289"/>
      <c r="M47" s="288"/>
      <c r="N47" s="358"/>
      <c r="O47" s="289"/>
      <c r="P47" s="288"/>
      <c r="Q47" s="358"/>
      <c r="R47" s="358"/>
      <c r="S47" s="358"/>
      <c r="T47" s="383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7"/>
      <c r="B48" s="298"/>
      <c r="C48" s="299"/>
      <c r="D48" s="300"/>
      <c r="E48" s="300"/>
      <c r="F48" s="301"/>
      <c r="G48" s="302"/>
      <c r="H48" s="303"/>
      <c r="I48" s="302"/>
      <c r="J48" s="360"/>
      <c r="K48" s="360"/>
      <c r="L48" s="303"/>
      <c r="M48" s="302"/>
      <c r="N48" s="360"/>
      <c r="O48" s="303"/>
      <c r="P48" s="302"/>
      <c r="Q48" s="360"/>
      <c r="R48" s="360"/>
      <c r="S48" s="360"/>
      <c r="T48" s="385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" customHeight="1" spans="1:45">
      <c r="A49" s="304">
        <v>13</v>
      </c>
      <c r="B49" s="305"/>
      <c r="C49" s="306"/>
      <c r="D49" s="307"/>
      <c r="E49" s="307"/>
      <c r="F49" s="308"/>
      <c r="G49" s="309"/>
      <c r="H49" s="310"/>
      <c r="I49" s="309"/>
      <c r="J49" s="361"/>
      <c r="K49" s="361"/>
      <c r="L49" s="310"/>
      <c r="M49" s="309"/>
      <c r="N49" s="361"/>
      <c r="O49" s="310"/>
      <c r="P49" s="309"/>
      <c r="Q49" s="361"/>
      <c r="R49" s="361"/>
      <c r="S49" s="361"/>
      <c r="T49" s="38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11"/>
      <c r="C50" s="312"/>
      <c r="D50" s="313"/>
      <c r="E50" s="313"/>
      <c r="F50" s="314"/>
      <c r="G50" s="315"/>
      <c r="H50" s="316"/>
      <c r="I50" s="315"/>
      <c r="J50" s="362"/>
      <c r="K50" s="362"/>
      <c r="L50" s="316"/>
      <c r="M50" s="315"/>
      <c r="N50" s="362"/>
      <c r="O50" s="316"/>
      <c r="P50" s="315"/>
      <c r="Q50" s="362"/>
      <c r="R50" s="362"/>
      <c r="S50" s="362"/>
      <c r="T50" s="387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" customHeight="1" spans="1:45">
      <c r="A51" s="251">
        <v>14</v>
      </c>
      <c r="B51" s="305"/>
      <c r="C51" s="306"/>
      <c r="D51" s="307"/>
      <c r="E51" s="307"/>
      <c r="F51" s="308"/>
      <c r="G51" s="309"/>
      <c r="H51" s="310"/>
      <c r="I51" s="309"/>
      <c r="J51" s="361"/>
      <c r="K51" s="361"/>
      <c r="L51" s="310"/>
      <c r="M51" s="309"/>
      <c r="N51" s="361"/>
      <c r="O51" s="310"/>
      <c r="P51" s="309"/>
      <c r="Q51" s="361"/>
      <c r="R51" s="361"/>
      <c r="S51" s="361"/>
      <c r="T51" s="38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7"/>
      <c r="C52" s="318"/>
      <c r="D52" s="319"/>
      <c r="E52" s="319"/>
      <c r="F52" s="320"/>
      <c r="G52" s="321"/>
      <c r="H52" s="322"/>
      <c r="I52" s="321"/>
      <c r="J52" s="363"/>
      <c r="K52" s="363"/>
      <c r="L52" s="322"/>
      <c r="M52" s="321"/>
      <c r="N52" s="363"/>
      <c r="O52" s="322"/>
      <c r="P52" s="321"/>
      <c r="Q52" s="363"/>
      <c r="R52" s="363"/>
      <c r="S52" s="363"/>
      <c r="T52" s="388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3" t="s">
        <v>118</v>
      </c>
      <c r="B54" s="324"/>
      <c r="C54" s="324"/>
      <c r="D54" s="324"/>
      <c r="E54" s="324"/>
      <c r="F54" s="324"/>
      <c r="G54" s="32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  <c r="T54" s="389"/>
      <c r="U54" s="116"/>
      <c r="V54" s="390" t="s">
        <v>119</v>
      </c>
      <c r="W54" s="391"/>
      <c r="X54" s="391"/>
      <c r="Y54" s="391"/>
      <c r="Z54" s="391"/>
      <c r="AA54" s="391"/>
      <c r="AB54" s="391"/>
      <c r="AC54" s="391"/>
      <c r="AD54" s="391"/>
      <c r="AE54" s="391"/>
      <c r="AF54" s="406"/>
      <c r="AG54" s="427"/>
      <c r="AH54" s="427"/>
      <c r="AI54" s="427"/>
      <c r="AJ54" s="427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" customHeight="1" spans="1:45">
      <c r="A55" s="325" t="s">
        <v>120</v>
      </c>
      <c r="B55" s="326"/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92"/>
      <c r="U55" s="116"/>
      <c r="V55" s="393">
        <f>LEN(A55)</f>
        <v>53</v>
      </c>
      <c r="W55" s="394"/>
      <c r="X55" s="394"/>
      <c r="Y55" s="394"/>
      <c r="Z55" s="394"/>
      <c r="AA55" s="394"/>
      <c r="AB55" s="394"/>
      <c r="AC55" s="394"/>
      <c r="AD55" s="394"/>
      <c r="AE55" s="394"/>
      <c r="AF55" s="407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C17:O18"/>
    <mergeCell ref="C19:O20"/>
    <mergeCell ref="G23:H24"/>
    <mergeCell ref="I23:L24"/>
    <mergeCell ref="G27:H28"/>
    <mergeCell ref="I27:L28"/>
    <mergeCell ref="G25:H26"/>
    <mergeCell ref="I25:L26"/>
    <mergeCell ref="G7:I8"/>
    <mergeCell ref="J7:L8"/>
    <mergeCell ref="M7:O8"/>
    <mergeCell ref="I29:L30"/>
    <mergeCell ref="M29:O30"/>
    <mergeCell ref="M23:O24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G37:H38"/>
    <mergeCell ref="I37:L38"/>
    <mergeCell ref="G9:I10"/>
    <mergeCell ref="J9:L10"/>
    <mergeCell ref="M9:O10"/>
    <mergeCell ref="A21:B22"/>
    <mergeCell ref="C21:D22"/>
    <mergeCell ref="E21:F22"/>
    <mergeCell ref="G21:H22"/>
    <mergeCell ref="G13:O14"/>
    <mergeCell ref="G43:H44"/>
    <mergeCell ref="G41:H42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9:B10"/>
    <mergeCell ref="A6:B8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6.25" spans="1:15">
      <c r="A1" s="232" t="s">
        <v>121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122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123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125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127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斉藤　彪翔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519613159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金子　陽稀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千種小学校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518609511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飯島　唯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東海小学校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518669690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鶴岡　司彩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千種小学校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518609528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飯島　聖音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東海小学校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518678173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C25:F26"/>
    <mergeCell ref="G25:H26"/>
    <mergeCell ref="C31:F32"/>
    <mergeCell ref="G31:H32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5" workbookViewId="0">
      <selection activeCell="H12" sqref="H12:J14"/>
    </sheetView>
  </sheetViews>
  <sheetFormatPr defaultColWidth="1.66666666666667" defaultRowHeight="13.5"/>
  <cols>
    <col min="58" max="58" width="2.21666666666667" customWidth="1"/>
  </cols>
  <sheetData>
    <row r="1" spans="45:58">
      <c r="AS1" s="69" t="s">
        <v>128</v>
      </c>
      <c r="AT1" s="69"/>
      <c r="AU1" s="69"/>
      <c r="AV1" s="200"/>
      <c r="AW1" s="200"/>
      <c r="AX1" s="69" t="s">
        <v>129</v>
      </c>
      <c r="AY1" s="209"/>
      <c r="AZ1" s="200"/>
      <c r="BA1" s="200"/>
      <c r="BB1" s="69" t="s">
        <v>130</v>
      </c>
      <c r="BC1" s="209"/>
      <c r="BD1" s="200"/>
      <c r="BE1" s="200"/>
      <c r="BF1" s="69" t="s">
        <v>131</v>
      </c>
    </row>
    <row r="3" ht="9.75" customHeight="1"/>
    <row r="4" ht="9.75" customHeight="1"/>
    <row r="5" ht="28.5" spans="1:60">
      <c r="A5" s="59"/>
      <c r="B5" s="59"/>
      <c r="C5" s="60" t="s">
        <v>132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134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135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136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137</v>
      </c>
      <c r="G13" s="69"/>
      <c r="H13" s="71"/>
      <c r="I13" s="119"/>
      <c r="J13" s="120"/>
      <c r="K13" s="69" t="s">
        <v>138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139</v>
      </c>
      <c r="D16" s="75"/>
      <c r="E16" s="75"/>
      <c r="F16" s="75"/>
      <c r="G16" s="76"/>
      <c r="H16" s="77" t="s">
        <v>140</v>
      </c>
      <c r="I16" s="124"/>
      <c r="J16" s="124"/>
      <c r="K16" s="75" t="str">
        <f>IF(入力!C2="","",入力!C2)</f>
        <v>アネサキジュニアバレーボールクラブ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141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142</v>
      </c>
      <c r="AK16" s="185"/>
      <c r="AL16" s="185"/>
      <c r="AM16" s="186"/>
      <c r="AN16" s="187" t="str">
        <f>IF(入力!P3="","",入力!P3)</f>
        <v>市原市</v>
      </c>
      <c r="AO16" s="201"/>
      <c r="AP16" s="201"/>
      <c r="AQ16" s="201"/>
      <c r="AR16" s="201"/>
      <c r="AS16" s="201"/>
      <c r="AT16" s="185" t="s">
        <v>143</v>
      </c>
      <c r="AU16" s="186"/>
      <c r="AV16" s="202" t="s">
        <v>18</v>
      </c>
      <c r="AW16" s="75"/>
      <c r="AX16" s="75"/>
      <c r="AY16" s="76"/>
      <c r="AZ16" s="210" t="str">
        <f>IF(入力!P5="","",入力!P5)</f>
        <v>内房</v>
      </c>
      <c r="BA16" s="211"/>
      <c r="BB16" s="211"/>
      <c r="BC16" s="211"/>
      <c r="BD16" s="211"/>
      <c r="BE16" s="211"/>
      <c r="BF16" s="220" t="s">
        <v>144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姉崎ジュニアバレーボールクラブ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(男子)</v>
      </c>
      <c r="V17" s="138"/>
      <c r="W17" s="138"/>
      <c r="X17" s="139"/>
      <c r="Y17" s="174">
        <f>IF(入力!C4="","",入力!C4)</f>
        <v>433327012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五井</v>
      </c>
      <c r="BA18" s="215"/>
      <c r="BB18" s="215"/>
      <c r="BC18" s="215"/>
      <c r="BD18" s="215"/>
      <c r="BE18" s="215"/>
      <c r="BF18" s="222" t="s">
        <v>145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146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147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148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149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 t="str">
        <f>IF(入力!J7="","",入力!J7)</f>
        <v>022650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>
        <f>IF(入力!J9="","",入力!J9)</f>
        <v>291127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150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127" t="str">
        <f>IF(入力!M7="","",入力!M7)</f>
        <v/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140</v>
      </c>
      <c r="D22" s="91"/>
      <c r="E22" s="91"/>
      <c r="F22" s="91"/>
      <c r="G22" s="92"/>
      <c r="H22" s="93" t="str">
        <f>IF(入力!C7="","",入力!C7&amp;"　"&amp;入力!E7)</f>
        <v>マツバ　ヒデマサ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151</v>
      </c>
      <c r="S22" s="128"/>
      <c r="T22" s="144">
        <f>IF(入力!AT7="","",入力!AT7)</f>
        <v>47</v>
      </c>
      <c r="U22" s="145"/>
      <c r="V22" s="146"/>
      <c r="W22" s="143" t="s">
        <v>152</v>
      </c>
      <c r="X22" s="143"/>
      <c r="Y22" s="143"/>
      <c r="Z22" s="178" t="s">
        <v>37</v>
      </c>
      <c r="AA22" s="179"/>
      <c r="AB22" s="128" t="str">
        <f>IF(入力!R7="","",入力!R7)</f>
        <v>290</v>
      </c>
      <c r="AC22" s="128"/>
      <c r="AD22" s="128"/>
      <c r="AE22" s="128"/>
      <c r="AF22" s="180" t="s">
        <v>39</v>
      </c>
      <c r="AG22" s="128" t="str">
        <f>IF(入力!W7="","",入力!W7)</f>
        <v>００３７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153</v>
      </c>
      <c r="AV22" s="128"/>
      <c r="AW22" s="128"/>
      <c r="AX22" s="216" t="s">
        <v>41</v>
      </c>
      <c r="AY22" s="128" t="str">
        <f>IF(入力!AL7="","",入力!AL7)</f>
        <v>0436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154</v>
      </c>
      <c r="D23" s="83"/>
      <c r="E23" s="83"/>
      <c r="F23" s="83"/>
      <c r="G23" s="84"/>
      <c r="H23" s="73" t="str">
        <f>IF(入力!C8="","",入力!C8&amp;"　"&amp;入力!E8)</f>
        <v>松葉　秀正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千葉県市原市飯沼279-8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20</v>
      </c>
      <c r="AY23" s="83"/>
      <c r="AZ23" s="83"/>
      <c r="BA23" s="83"/>
      <c r="BB23" s="217" t="s">
        <v>39</v>
      </c>
      <c r="BC23" s="83" t="str">
        <f>IF(入力!AP8="","",入力!AP8)</f>
        <v>2030</v>
      </c>
      <c r="BD23" s="83"/>
      <c r="BE23" s="83"/>
      <c r="BF23" s="226"/>
    </row>
    <row r="24" ht="12" customHeight="1" spans="3:58">
      <c r="C24" s="90" t="s">
        <v>140</v>
      </c>
      <c r="D24" s="91"/>
      <c r="E24" s="91"/>
      <c r="F24" s="91"/>
      <c r="G24" s="92"/>
      <c r="H24" s="93" t="str">
        <f>IF(入力!C9="","",入力!C9&amp;"　"&amp;入力!E9)</f>
        <v>イトウ　ヒロユキ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151</v>
      </c>
      <c r="S24" s="128"/>
      <c r="T24" s="144">
        <f>IF(入力!AT9="","",入力!AT9)</f>
        <v>39</v>
      </c>
      <c r="U24" s="145"/>
      <c r="V24" s="146"/>
      <c r="W24" s="143" t="s">
        <v>152</v>
      </c>
      <c r="X24" s="143"/>
      <c r="Y24" s="143"/>
      <c r="Z24" s="178" t="s">
        <v>37</v>
      </c>
      <c r="AA24" s="179"/>
      <c r="AB24" s="128" t="str">
        <f>IF(入力!R9="","",入力!R9)</f>
        <v/>
      </c>
      <c r="AC24" s="128"/>
      <c r="AD24" s="128"/>
      <c r="AE24" s="128"/>
      <c r="AF24" s="180" t="s">
        <v>39</v>
      </c>
      <c r="AG24" s="128" t="str">
        <f>IF(入力!W9="","",入力!W9)</f>
        <v/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153</v>
      </c>
      <c r="AV24" s="128"/>
      <c r="AW24" s="128"/>
      <c r="AX24" s="216" t="s">
        <v>41</v>
      </c>
      <c r="AY24" s="128" t="str">
        <f>IF(入力!AL9="","",入力!AL9)</f>
        <v/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147</v>
      </c>
      <c r="D25" s="83"/>
      <c r="E25" s="83"/>
      <c r="F25" s="83"/>
      <c r="G25" s="84"/>
      <c r="H25" s="73" t="str">
        <f>IF(入力!C10="","",入力!C10&amp;"　"&amp;入力!E10)</f>
        <v>伊藤　博幸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/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/>
      </c>
      <c r="AY25" s="83"/>
      <c r="AZ25" s="83"/>
      <c r="BA25" s="83"/>
      <c r="BB25" s="217" t="s">
        <v>39</v>
      </c>
      <c r="BC25" s="83" t="str">
        <f>IF(入力!AP10="","",入力!AP10)</f>
        <v/>
      </c>
      <c r="BD25" s="83"/>
      <c r="BE25" s="83"/>
      <c r="BF25" s="226"/>
    </row>
    <row r="26" ht="12" customHeight="1" spans="3:58">
      <c r="C26" s="90" t="s">
        <v>140</v>
      </c>
      <c r="D26" s="91"/>
      <c r="E26" s="91"/>
      <c r="F26" s="91"/>
      <c r="G26" s="92"/>
      <c r="H26" s="93" t="str">
        <f>IF(入力!C11="","",入力!C11&amp;"　"&amp;入力!E11)</f>
        <v>ホンマ　マミ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151</v>
      </c>
      <c r="S26" s="128"/>
      <c r="T26" s="144">
        <f>IF(入力!AT11="","",入力!AT11)</f>
        <v>20</v>
      </c>
      <c r="U26" s="145"/>
      <c r="V26" s="146"/>
      <c r="W26" s="143" t="s">
        <v>152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153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148</v>
      </c>
      <c r="D27" s="83"/>
      <c r="E27" s="83"/>
      <c r="F27" s="83"/>
      <c r="G27" s="84"/>
      <c r="H27" s="73" t="str">
        <f>IF(入力!C12="","",入力!C12&amp;"　"&amp;入力!E12)</f>
        <v>本間　舞美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140</v>
      </c>
      <c r="D28" s="91"/>
      <c r="E28" s="91"/>
      <c r="F28" s="91"/>
      <c r="G28" s="92"/>
      <c r="H28" s="93" t="str">
        <f>IF(入力!C15="","",入力!C15&amp;"　"&amp;入力!E15)</f>
        <v>マツバ　ヒデマサ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151</v>
      </c>
      <c r="S28" s="128"/>
      <c r="T28" s="144" t="str">
        <f>IF(入力!AT15="","",入力!AT15)</f>
        <v/>
      </c>
      <c r="U28" s="145"/>
      <c r="V28" s="146"/>
      <c r="W28" s="143" t="s">
        <v>152</v>
      </c>
      <c r="X28" s="143"/>
      <c r="Y28" s="143"/>
      <c r="Z28" s="178" t="s">
        <v>37</v>
      </c>
      <c r="AA28" s="179"/>
      <c r="AB28" s="128" t="str">
        <f>IF(入力!R15="","",入力!R15)</f>
        <v>290</v>
      </c>
      <c r="AC28" s="128"/>
      <c r="AD28" s="128"/>
      <c r="AE28" s="128"/>
      <c r="AF28" s="180" t="s">
        <v>39</v>
      </c>
      <c r="AG28" s="128" t="str">
        <f>IF(入力!W15="","",入力!W15)</f>
        <v>0037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153</v>
      </c>
      <c r="AV28" s="128"/>
      <c r="AW28" s="128"/>
      <c r="AX28" s="216" t="s">
        <v>41</v>
      </c>
      <c r="AY28" s="128" t="str">
        <f>IF(入力!AL15="","",入力!AL15)</f>
        <v>0436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155</v>
      </c>
      <c r="D29" s="95"/>
      <c r="E29" s="95"/>
      <c r="F29" s="95"/>
      <c r="G29" s="96"/>
      <c r="H29" s="97" t="str">
        <f>IF(入力!C16="","",入力!C16&amp;"　"&amp;入力!E16)</f>
        <v>松葉　秀正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千葉県市原市飯沼279-8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20</v>
      </c>
      <c r="AY29" s="95"/>
      <c r="AZ29" s="95"/>
      <c r="BA29" s="95"/>
      <c r="BB29" s="219" t="s">
        <v>39</v>
      </c>
      <c r="BC29" s="95" t="str">
        <f>IF(入力!AP16="","",入力!AP16)</f>
        <v>2030</v>
      </c>
      <c r="BD29" s="95"/>
      <c r="BE29" s="95"/>
      <c r="BF29" s="227"/>
    </row>
    <row r="30" ht="7.5" customHeight="1"/>
    <row r="31" ht="16.5" customHeight="1" spans="3:9">
      <c r="C31" s="98" t="s">
        <v>156</v>
      </c>
      <c r="D31" s="69"/>
      <c r="E31" s="69"/>
      <c r="F31" s="69"/>
      <c r="G31" s="69"/>
      <c r="H31" s="69"/>
      <c r="I31" s="130" t="s">
        <v>157</v>
      </c>
    </row>
    <row r="32" ht="3" customHeight="1"/>
    <row r="33" ht="15" customHeight="1" spans="3:58">
      <c r="C33" s="99" t="s">
        <v>158</v>
      </c>
      <c r="D33" s="100"/>
      <c r="E33" s="100"/>
      <c r="F33" s="100" t="s">
        <v>159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160</v>
      </c>
      <c r="R33" s="100"/>
      <c r="S33" s="100"/>
      <c r="T33" s="100" t="s">
        <v>161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162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163</v>
      </c>
      <c r="BA33" s="100"/>
      <c r="BB33" s="100"/>
      <c r="BC33" s="100"/>
      <c r="BD33" s="100"/>
      <c r="BE33" s="100"/>
      <c r="BF33" s="228"/>
    </row>
    <row r="34" ht="15" customHeight="1" spans="3:58">
      <c r="C34" s="101">
        <f>IF(入力!B25="","",入力!B25)</f>
        <v>1</v>
      </c>
      <c r="D34" s="102"/>
      <c r="E34" s="103"/>
      <c r="F34" s="104" t="str">
        <f>IF(入力!C26="","",入力!C25&amp;"　"&amp;入力!E25&amp;"
"&amp;入力!C26&amp;"　"&amp;入力!E26)</f>
        <v>シラトリ　ソウキ
白鳥　奏輝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京葉小学校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515250461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155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フナイ　トラキ
船井　寅来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京葉小学校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513529444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140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ヤマコシ　リョウタ
山越　稜太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東海小学校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514295845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146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シラトリ　リツキ
白鳥　律輝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京葉小学校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515250715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135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コバヤシ　ナル
小林　成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京葉小学校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515250380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135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サイトウ　ヒュウガ
斉藤　彪翔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3</v>
      </c>
      <c r="R44" s="157"/>
      <c r="S44" s="158"/>
      <c r="T44" s="159" t="str">
        <f>IF(入力!I35="","",入力!I35)</f>
        <v>千種小学校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519613159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カネコ　ハルキ
金子　陽稀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千種小学校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518609511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134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イイジマ　ユイ
飯島　唯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4</v>
      </c>
      <c r="R48" s="157"/>
      <c r="S48" s="158"/>
      <c r="T48" s="159" t="str">
        <f>IF(入力!I39="","",入力!I39)</f>
        <v>東海小学校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518669690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128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ツルオカ　ツカサ
鶴岡　司彩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2</v>
      </c>
      <c r="R50" s="157"/>
      <c r="S50" s="158"/>
      <c r="T50" s="159" t="str">
        <f>IF(入力!I41="","",入力!I41)</f>
        <v>千種小学校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518609528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131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イイジマ　セオン
飯島　聖音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2</v>
      </c>
      <c r="R52" s="157"/>
      <c r="S52" s="158"/>
      <c r="T52" s="159" t="str">
        <f>IF(入力!I43="","",入力!I43)</f>
        <v>東海小学校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518678173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125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165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166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167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168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169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170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AZ34:BF35"/>
    <mergeCell ref="T28:V29"/>
    <mergeCell ref="W28:Y29"/>
    <mergeCell ref="AU28:AW29"/>
    <mergeCell ref="T26:V27"/>
    <mergeCell ref="W26:Y27"/>
    <mergeCell ref="AU26:AW27"/>
    <mergeCell ref="T24:V25"/>
    <mergeCell ref="W24:Y25"/>
    <mergeCell ref="AU24:AW25"/>
    <mergeCell ref="R26:S27"/>
    <mergeCell ref="R24:S25"/>
    <mergeCell ref="R22:S23"/>
    <mergeCell ref="R28:S29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  <mergeCell ref="T22:V23"/>
    <mergeCell ref="W22:Y23"/>
    <mergeCell ref="AU22:AW23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8.5" spans="1:15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" customHeight="1" spans="1:15">
      <c r="A2" s="38" t="s">
        <v>122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123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125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127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斉藤　彪翔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519613159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金子　陽稀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千種小学校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518609511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飯島　唯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東海小学校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518669690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鶴岡　司彩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千種小学校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518609528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飯島　聖音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東海小学校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518678173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I27:L28"/>
    <mergeCell ref="M27:O28"/>
    <mergeCell ref="C29:F30"/>
    <mergeCell ref="G29:H30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2:B3"/>
    <mergeCell ref="C2:I3"/>
    <mergeCell ref="J2:O3"/>
    <mergeCell ref="A6:B8"/>
    <mergeCell ref="C6:F8"/>
    <mergeCell ref="A4:B5"/>
    <mergeCell ref="C4:I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T28" sqref="T28"/>
    </sheetView>
  </sheetViews>
  <sheetFormatPr defaultColWidth="9" defaultRowHeight="15"/>
  <cols>
    <col min="1" max="2" width="6.10833333333333" style="36" customWidth="1"/>
    <col min="3" max="6" width="7.33333333333333" style="36" customWidth="1"/>
    <col min="7" max="15" width="6.10833333333333" style="36" customWidth="1"/>
    <col min="16" max="22" width="6.66666666666667" style="36" customWidth="1"/>
    <col min="23" max="16384" width="9" style="36"/>
  </cols>
  <sheetData>
    <row r="1" ht="28.5" spans="1:15">
      <c r="A1" s="37" t="s">
        <v>172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" customHeight="1" spans="1:15">
      <c r="A2" s="38" t="s">
        <v>122</v>
      </c>
      <c r="B2" s="38"/>
      <c r="C2" s="39" t="str">
        <f>IF(入力!C3="","",入力!C3)</f>
        <v>姉崎ジュニアバレーボールクラブ</v>
      </c>
      <c r="D2" s="39"/>
      <c r="E2" s="39"/>
      <c r="F2" s="39"/>
      <c r="G2" s="39"/>
      <c r="H2" s="39"/>
      <c r="I2" s="39"/>
      <c r="J2" s="38" t="str">
        <f>IF(入力!J3="","",入力!J3)</f>
        <v>男子</v>
      </c>
      <c r="K2" s="38"/>
      <c r="L2" s="38"/>
      <c r="M2" s="38"/>
      <c r="N2" s="38"/>
      <c r="O2" s="38"/>
    </row>
    <row r="3" ht="14.4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123</v>
      </c>
      <c r="B4" s="38"/>
      <c r="C4" s="40">
        <f>IF(入力!C4="","",IF(入力!C5="",入力!C4,入力!C4&amp;"　　"&amp;入力!C5))</f>
        <v>433327012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松葉　秀正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505772346</v>
      </c>
      <c r="H7" s="49"/>
      <c r="I7" s="49"/>
      <c r="J7" s="49" t="str">
        <f>IF(入力!J7="","",入力!J7)</f>
        <v>022650</v>
      </c>
      <c r="K7" s="49"/>
      <c r="L7" s="49"/>
      <c r="M7" s="49" t="str">
        <f>IF(入力!M7="","",入力!M7)</f>
        <v/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" customHeight="1" spans="1:15">
      <c r="A9" s="38" t="s">
        <v>49</v>
      </c>
      <c r="B9" s="38"/>
      <c r="C9" s="44" t="str">
        <f>IF(入力!C10="","",入力!C10&amp;"　"&amp;入力!E10)</f>
        <v>伊藤　博幸</v>
      </c>
      <c r="D9" s="45"/>
      <c r="E9" s="45"/>
      <c r="F9" s="45"/>
      <c r="G9" s="49">
        <f>IF(入力!G9="","",入力!G9)</f>
        <v>509253793</v>
      </c>
      <c r="H9" s="49"/>
      <c r="I9" s="49"/>
      <c r="J9" s="49">
        <f>IF(入力!J9="","",入力!J9)</f>
        <v>291127</v>
      </c>
      <c r="K9" s="49"/>
      <c r="L9" s="49"/>
      <c r="M9" s="49" t="str">
        <f>IF(入力!M9="","",入力!M9)</f>
        <v/>
      </c>
      <c r="N9" s="49"/>
      <c r="O9" s="49"/>
    </row>
    <row r="10" ht="14.4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" customHeight="1" spans="1:15">
      <c r="A11" s="38" t="s">
        <v>54</v>
      </c>
      <c r="B11" s="38"/>
      <c r="C11" s="44" t="str">
        <f>IF(入力!C12="","",入力!C12&amp;"　"&amp;入力!E12)</f>
        <v>本間　舞美</v>
      </c>
      <c r="D11" s="45"/>
      <c r="E11" s="45"/>
      <c r="F11" s="45"/>
      <c r="G11" s="49">
        <f>IF(入力!G11="","",入力!G11)</f>
        <v>503990484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59</v>
      </c>
      <c r="B13" s="38"/>
      <c r="C13" s="44" t="str">
        <f>IF(入力!C14="","",入力!C14&amp;"　"&amp;入力!E14)</f>
        <v>松葉　秀正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125</v>
      </c>
      <c r="B15" s="38"/>
      <c r="C15" s="44" t="str">
        <f>IF(入力!C16="","",入力!C16&amp;"　"&amp;入力!E16)</f>
        <v>松葉　秀正</v>
      </c>
      <c r="D15" s="45"/>
      <c r="E15" s="45"/>
      <c r="F15" s="53" t="s">
        <v>126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" customHeight="1" spans="1:15">
      <c r="A17" s="38" t="s">
        <v>62</v>
      </c>
      <c r="B17" s="38"/>
      <c r="C17" s="39" t="str">
        <f>IF(入力!C17="","",入力!C17&amp;"　"&amp;入力!E17)</f>
        <v>千葉県市原市飯沼279-8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" customHeight="1" spans="1:15">
      <c r="A19" s="38" t="s">
        <v>63</v>
      </c>
      <c r="B19" s="38"/>
      <c r="C19" s="39" t="str">
        <f>IF(入力!C19="","",入力!C19&amp;"　"&amp;入力!E19)</f>
        <v>0436-20-2030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" customHeight="1" spans="1:15">
      <c r="A21" s="38" t="s">
        <v>64</v>
      </c>
      <c r="B21" s="38"/>
      <c r="C21" s="39" t="str">
        <f>IF(入力!C21="","",入力!C21&amp;"－"&amp;入力!E21&amp;"－"&amp;入力!G21)</f>
        <v>080－9358－0007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68</v>
      </c>
      <c r="C23" s="38" t="s">
        <v>127</v>
      </c>
      <c r="D23" s="38"/>
      <c r="E23" s="38"/>
      <c r="F23" s="38"/>
      <c r="G23" s="38" t="s">
        <v>71</v>
      </c>
      <c r="H23" s="38"/>
      <c r="I23" s="38" t="s">
        <v>72</v>
      </c>
      <c r="J23" s="38"/>
      <c r="K23" s="38"/>
      <c r="L23" s="38"/>
      <c r="M23" s="38" t="s">
        <v>73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>
        <f>IF(入力!B25="","",入力!B25)</f>
        <v>1</v>
      </c>
      <c r="C25" s="44" t="str">
        <f>IF(入力!C26="","",入力!C26&amp;"　"&amp;入力!E26)</f>
        <v>白鳥　奏輝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京葉小学校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515250461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船井　寅来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京葉小学校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513529444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山越　稜太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東海小学校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514295845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白鳥　律輝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京葉小学校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515250715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小林　成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京葉小学校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515250380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斉藤　彪翔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千種小学校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519613159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金子　陽稀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千種小学校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518609511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飯島　唯</v>
      </c>
      <c r="D39" s="45"/>
      <c r="E39" s="45"/>
      <c r="F39" s="45"/>
      <c r="G39" s="38">
        <f>IF(入力!G39="","",入力!G39)</f>
        <v>4</v>
      </c>
      <c r="H39" s="38" t="str">
        <f>IF(入力!H39="","",入力!H39)</f>
        <v/>
      </c>
      <c r="I39" s="38" t="str">
        <f>IF(入力!I39="","",入力!I39)</f>
        <v>東海小学校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518669690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鶴岡　司彩</v>
      </c>
      <c r="D41" s="45"/>
      <c r="E41" s="45"/>
      <c r="F41" s="45"/>
      <c r="G41" s="38">
        <f>IF(入力!G41="","",入力!G41)</f>
        <v>2</v>
      </c>
      <c r="H41" s="38" t="str">
        <f>IF(入力!H41="","",入力!H41)</f>
        <v/>
      </c>
      <c r="I41" s="38" t="str">
        <f>IF(入力!I41="","",入力!I41)</f>
        <v>千種小学校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518609528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飯島　聖音</v>
      </c>
      <c r="D43" s="45"/>
      <c r="E43" s="45"/>
      <c r="F43" s="45"/>
      <c r="G43" s="38">
        <f>IF(入力!G43="","",入力!G43)</f>
        <v>2</v>
      </c>
      <c r="H43" s="38" t="str">
        <f>IF(入力!H43="","",入力!H43)</f>
        <v/>
      </c>
      <c r="I43" s="38" t="str">
        <f>IF(入力!I43="","",入力!I43)</f>
        <v>東海小学校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518678173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I27:L28"/>
    <mergeCell ref="M27:O28"/>
    <mergeCell ref="C27:F28"/>
    <mergeCell ref="G27:H28"/>
    <mergeCell ref="C29:F30"/>
    <mergeCell ref="G29:H30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:B3"/>
    <mergeCell ref="C2:I3"/>
    <mergeCell ref="J2:O3"/>
    <mergeCell ref="G7:I8"/>
    <mergeCell ref="J7:L8"/>
    <mergeCell ref="M7:O8"/>
    <mergeCell ref="A4:B5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theme="3" tint="0.39997558519241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173</v>
      </c>
      <c r="B1" s="2"/>
      <c r="D1" s="3" t="s">
        <v>174</v>
      </c>
      <c r="E1" s="4" t="s">
        <v>175</v>
      </c>
      <c r="F1" s="5" t="s">
        <v>176</v>
      </c>
      <c r="G1" s="3" t="s">
        <v>174</v>
      </c>
      <c r="H1" s="4" t="s">
        <v>177</v>
      </c>
      <c r="I1" s="5" t="s">
        <v>178</v>
      </c>
      <c r="J1" s="3" t="s">
        <v>174</v>
      </c>
      <c r="K1" s="4" t="s">
        <v>177</v>
      </c>
      <c r="L1" s="5" t="s">
        <v>178</v>
      </c>
      <c r="M1" s="3" t="s">
        <v>174</v>
      </c>
      <c r="N1" s="4" t="s">
        <v>177</v>
      </c>
      <c r="O1" s="5" t="s">
        <v>178</v>
      </c>
      <c r="P1" s="3" t="s">
        <v>174</v>
      </c>
      <c r="Q1" s="4" t="s">
        <v>177</v>
      </c>
      <c r="R1" s="5" t="s">
        <v>178</v>
      </c>
      <c r="S1" s="3" t="s">
        <v>174</v>
      </c>
      <c r="T1" s="4" t="s">
        <v>177</v>
      </c>
      <c r="U1" s="5" t="s">
        <v>178</v>
      </c>
      <c r="V1" s="3" t="s">
        <v>174</v>
      </c>
      <c r="W1" s="4" t="s">
        <v>177</v>
      </c>
      <c r="X1" s="5" t="s">
        <v>178</v>
      </c>
      <c r="Y1" s="3" t="s">
        <v>174</v>
      </c>
      <c r="Z1" s="4" t="s">
        <v>177</v>
      </c>
      <c r="AA1" s="5" t="s">
        <v>178</v>
      </c>
      <c r="AB1" s="3" t="s">
        <v>174</v>
      </c>
      <c r="AC1" s="4" t="s">
        <v>177</v>
      </c>
      <c r="AD1" s="5" t="s">
        <v>178</v>
      </c>
      <c r="AE1" s="3" t="s">
        <v>174</v>
      </c>
      <c r="AF1" s="4" t="s">
        <v>177</v>
      </c>
      <c r="AG1" s="5" t="s">
        <v>178</v>
      </c>
      <c r="AH1" s="3" t="s">
        <v>174</v>
      </c>
      <c r="AI1" s="4" t="s">
        <v>177</v>
      </c>
      <c r="AJ1" s="5" t="s">
        <v>178</v>
      </c>
    </row>
    <row r="2" ht="14.25" spans="1:36">
      <c r="A2" s="2"/>
      <c r="B2" s="2"/>
      <c r="C2" s="6"/>
      <c r="D2" s="7">
        <v>1</v>
      </c>
      <c r="E2" s="8" t="s">
        <v>179</v>
      </c>
      <c r="F2" s="9">
        <v>42443</v>
      </c>
      <c r="G2" s="7">
        <v>1.01</v>
      </c>
      <c r="H2" s="8" t="s">
        <v>179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180</v>
      </c>
      <c r="B4" s="12"/>
      <c r="C4" s="12"/>
      <c r="D4" s="12"/>
      <c r="E4" s="12"/>
      <c r="F4" s="12"/>
      <c r="G4" s="13"/>
      <c r="H4" s="4" t="s">
        <v>181</v>
      </c>
      <c r="I4" s="4" t="s">
        <v>77</v>
      </c>
      <c r="J4" s="29" t="s">
        <v>182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男子</v>
      </c>
      <c r="I5" s="8">
        <f>入力!Y25</f>
        <v>7</v>
      </c>
      <c r="J5" s="30" t="str">
        <f>IF(入力!A55="","",入力!A55)</f>
        <v>自分達で決めた目標の「ひとりひとりが元気よくバレーボールをやろう！」を達成できるよう一戦一戦頑張ります！！</v>
      </c>
      <c r="K5" s="31"/>
      <c r="L5" s="31"/>
      <c r="M5" s="31"/>
      <c r="N5" s="31"/>
      <c r="O5" s="31"/>
      <c r="P5" s="31"/>
      <c r="Q5" s="32"/>
    </row>
    <row r="6" spans="1:41">
      <c r="A6" s="3" t="s">
        <v>183</v>
      </c>
      <c r="B6" s="4" t="s">
        <v>9</v>
      </c>
      <c r="C6" s="4" t="s">
        <v>184</v>
      </c>
      <c r="D6" s="4" t="s">
        <v>185</v>
      </c>
      <c r="E6" s="4" t="s">
        <v>181</v>
      </c>
      <c r="F6" s="4" t="s">
        <v>186</v>
      </c>
      <c r="G6" s="4" t="s">
        <v>187</v>
      </c>
      <c r="H6" s="4" t="s">
        <v>133</v>
      </c>
      <c r="I6" s="4" t="s">
        <v>188</v>
      </c>
      <c r="J6" s="4" t="s">
        <v>189</v>
      </c>
      <c r="K6" s="4" t="s">
        <v>190</v>
      </c>
      <c r="L6" s="4" t="s">
        <v>191</v>
      </c>
      <c r="M6" s="4" t="s">
        <v>192</v>
      </c>
      <c r="N6" s="4" t="s">
        <v>193</v>
      </c>
      <c r="O6" s="4" t="s">
        <v>194</v>
      </c>
      <c r="P6" s="4" t="s">
        <v>195</v>
      </c>
      <c r="Q6" s="4" t="s">
        <v>196</v>
      </c>
      <c r="R6" s="4" t="s">
        <v>197</v>
      </c>
      <c r="S6" s="4" t="s">
        <v>198</v>
      </c>
      <c r="T6" s="33" t="s">
        <v>199</v>
      </c>
      <c r="U6" s="33" t="s">
        <v>200</v>
      </c>
      <c r="V6" s="33" t="s">
        <v>200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16003</v>
      </c>
      <c r="B7" s="18" t="str">
        <f>IF(入力!C3="","",入力!C3)</f>
        <v>姉崎ジュニアバレーボールクラブ</v>
      </c>
      <c r="C7" s="18" t="str">
        <f>IF(入力!C2="","",入力!C2)</f>
        <v>アネサキジュニアバレーボールクラブ</v>
      </c>
      <c r="D7" s="18" t="str">
        <f>IF(入力!AE3="","",入力!AE3)</f>
        <v>南支部</v>
      </c>
      <c r="E7" s="18" t="str">
        <f>IF(入力!J3="","",入力!J3)</f>
        <v>男子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内房</v>
      </c>
      <c r="S7" s="18" t="str">
        <f>IF(入力!AE5="","",入力!AE5)</f>
        <v>五井</v>
      </c>
      <c r="T7" s="18"/>
      <c r="U7" s="18">
        <f>IF(入力!C4="","",入力!C4)</f>
        <v>433327012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201</v>
      </c>
      <c r="B15" s="4" t="s">
        <v>202</v>
      </c>
      <c r="C15" s="4" t="s">
        <v>203</v>
      </c>
      <c r="D15" s="4" t="s">
        <v>204</v>
      </c>
      <c r="E15" s="4" t="s">
        <v>205</v>
      </c>
      <c r="F15" s="4" t="s">
        <v>206</v>
      </c>
      <c r="G15" s="4" t="s">
        <v>207</v>
      </c>
      <c r="H15" s="4" t="s">
        <v>208</v>
      </c>
      <c r="I15" s="4" t="s">
        <v>209</v>
      </c>
      <c r="J15" s="4" t="s">
        <v>210</v>
      </c>
      <c r="K15" s="4" t="s">
        <v>211</v>
      </c>
      <c r="L15" s="4" t="s">
        <v>33</v>
      </c>
      <c r="M15" s="4" t="s">
        <v>212</v>
      </c>
      <c r="N15" s="4" t="s">
        <v>213</v>
      </c>
      <c r="O15" s="4" t="s">
        <v>214</v>
      </c>
      <c r="P15" s="4" t="s">
        <v>215</v>
      </c>
      <c r="Q15" s="4" t="s">
        <v>216</v>
      </c>
      <c r="R15" s="4" t="s">
        <v>186</v>
      </c>
      <c r="S15" s="4" t="s">
        <v>187</v>
      </c>
      <c r="T15" s="4" t="s">
        <v>217</v>
      </c>
      <c r="U15" s="4" t="s">
        <v>218</v>
      </c>
      <c r="V15" s="4" t="s">
        <v>219</v>
      </c>
      <c r="W15" s="4" t="s">
        <v>220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221</v>
      </c>
      <c r="C16" s="18" t="str">
        <f>IF(入力!C8="","",入力!C8)</f>
        <v>松葉</v>
      </c>
      <c r="D16" s="18" t="str">
        <f>IF(入力!E8="","",入力!E8)</f>
        <v>秀正</v>
      </c>
      <c r="E16" s="18" t="str">
        <f>IF(入力!C7="","",入力!C7)</f>
        <v>マツバ</v>
      </c>
      <c r="F16" s="18" t="str">
        <f>IF(入力!E7="","",入力!E7)</f>
        <v>ヒデマサ</v>
      </c>
      <c r="G16" s="18">
        <f>IF(入力!G7="","",入力!G7)</f>
        <v>505772346</v>
      </c>
      <c r="H16" s="18" t="str">
        <f>IF(入力!J7="","",入力!J7)</f>
        <v>022650</v>
      </c>
      <c r="I16" s="18" t="str">
        <f>IF(入力!M7="","",入力!M7)</f>
        <v/>
      </c>
      <c r="J16" s="18"/>
      <c r="K16" s="18"/>
      <c r="L16" s="18">
        <f>IF(入力!AT7="","",入力!AT7)</f>
        <v>47</v>
      </c>
      <c r="M16" s="18"/>
      <c r="N16" s="18"/>
      <c r="O16" s="18"/>
      <c r="P16" s="18"/>
      <c r="Q16" s="18"/>
      <c r="R16" s="18" t="str">
        <f>IF(入力!R7="","",入力!R7)</f>
        <v>290</v>
      </c>
      <c r="S16" s="18" t="str">
        <f>IF(入力!W7="","",入力!W7)</f>
        <v>００３７</v>
      </c>
      <c r="T16" s="18" t="str">
        <f>IF(入力!P8="","",入力!P8)</f>
        <v>千葉県市原市飯沼279-8</v>
      </c>
      <c r="U16" s="18" t="str">
        <f>IF(入力!AL7="","",入力!AL7)</f>
        <v>0436</v>
      </c>
      <c r="V16" s="18" t="str">
        <f>IF(入力!AK8="","",入力!AK8)</f>
        <v>20</v>
      </c>
      <c r="W16" s="18" t="str">
        <f>IF(入力!AP8="","",入力!AP8)</f>
        <v>2030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222</v>
      </c>
      <c r="C17" s="18" t="str">
        <f>IF(入力!C10="","",入力!C10)</f>
        <v>伊藤</v>
      </c>
      <c r="D17" s="18" t="str">
        <f>IF(入力!E10="","",入力!E10)</f>
        <v>博幸</v>
      </c>
      <c r="E17" s="18" t="str">
        <f>IF(入力!C9="","",入力!C9)</f>
        <v>イトウ</v>
      </c>
      <c r="F17" s="18" t="str">
        <f>IF(入力!E9="","",入力!E9)</f>
        <v>ヒロユキ</v>
      </c>
      <c r="G17" s="18">
        <f>IF(入力!G9="","",入力!G9)</f>
        <v>509253793</v>
      </c>
      <c r="H17" s="18">
        <f>IF(入力!J9="","",入力!J9)</f>
        <v>291127</v>
      </c>
      <c r="I17" s="18" t="str">
        <f>IF(入力!M9="","",入力!M9)</f>
        <v/>
      </c>
      <c r="J17" s="18"/>
      <c r="K17" s="18"/>
      <c r="L17" s="18">
        <f>IF(入力!AT9="","",入力!AT9)</f>
        <v>39</v>
      </c>
      <c r="M17" s="18"/>
      <c r="N17" s="18"/>
      <c r="O17" s="18"/>
      <c r="P17" s="18"/>
      <c r="Q17" s="18"/>
      <c r="R17" s="18" t="str">
        <f>IF(入力!R9="","",入力!R9)</f>
        <v/>
      </c>
      <c r="S17" s="18" t="str">
        <f>IF(入力!W9="","",入力!W9)</f>
        <v/>
      </c>
      <c r="T17" s="18" t="str">
        <f>IF(入力!P10="","",入力!P10)</f>
        <v/>
      </c>
      <c r="U17" s="18" t="str">
        <f>IF(入力!AL9="","",入力!AL9)</f>
        <v/>
      </c>
      <c r="V17" s="18" t="str">
        <f>IF(入力!AK10="","",入力!AK10)</f>
        <v/>
      </c>
      <c r="W17" s="18" t="str">
        <f>IF(入力!AP10="","",入力!AP10)</f>
        <v/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148</v>
      </c>
      <c r="C20" s="18" t="str">
        <f>IF(入力!C12="","",入力!C12)</f>
        <v>本間</v>
      </c>
      <c r="D20" s="18" t="str">
        <f>IF(入力!E12="","",入力!E12)</f>
        <v>舞美</v>
      </c>
      <c r="E20" s="18" t="str">
        <f>IF(入力!C11="","",入力!C11)</f>
        <v>ホンマ</v>
      </c>
      <c r="F20" s="18" t="str">
        <f>IF(入力!E11="","",入力!E11)</f>
        <v>マミ</v>
      </c>
      <c r="G20" s="18">
        <f>IF(入力!G11="","",入力!G11)</f>
        <v>503990484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20</v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226</v>
      </c>
      <c r="C22" s="18" t="str">
        <f>IF(入力!C16="","",入力!C16)</f>
        <v>松葉</v>
      </c>
      <c r="D22" s="18" t="str">
        <f>IF(入力!E16="","",入力!E16)</f>
        <v>秀正</v>
      </c>
      <c r="E22" s="18" t="str">
        <f>IF(入力!C15="","",入力!C15)</f>
        <v>マツバ</v>
      </c>
      <c r="F22" s="18" t="str">
        <f>IF(入力!E15="","",入力!E15)</f>
        <v>ヒデマサ</v>
      </c>
      <c r="G22" s="18"/>
      <c r="H22" s="18"/>
      <c r="I22" s="18"/>
      <c r="J22" s="18"/>
      <c r="K22" s="18"/>
      <c r="L22" s="18" t="str">
        <f>IF(入力!AT15="","",入力!AT15)</f>
        <v/>
      </c>
      <c r="M22" s="18"/>
      <c r="N22" s="18" t="str">
        <f>IF(入力!C21="","",入力!C21)</f>
        <v>080</v>
      </c>
      <c r="O22" s="18">
        <f>IF(入力!E21="","",入力!E21)</f>
        <v>9358</v>
      </c>
      <c r="P22" s="18" t="str">
        <f>IF(入力!G21="","",入力!G21)</f>
        <v>0007</v>
      </c>
      <c r="Q22" s="18"/>
      <c r="R22" s="18" t="str">
        <f>IF(入力!R15="","",入力!R15)</f>
        <v>290</v>
      </c>
      <c r="S22" s="18" t="str">
        <f>IF(入力!W15="","",入力!W15)</f>
        <v>0037</v>
      </c>
      <c r="T22" s="18" t="str">
        <f>IF(入力!P16="","",入力!P16)</f>
        <v>千葉県市原市飯沼279-8</v>
      </c>
      <c r="U22" s="18" t="str">
        <f>IF(入力!AL15="","",入力!AL15)</f>
        <v>0436</v>
      </c>
      <c r="V22" s="18" t="str">
        <f>IF(入力!AK16="","",入力!AK16)</f>
        <v>20</v>
      </c>
      <c r="W22" s="18" t="str">
        <f>IF(入力!AP16="","",入力!AP16)</f>
        <v>2030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227</v>
      </c>
      <c r="C23" s="18" t="str">
        <f>IF(入力!$C$14="","",入力!$C$14)</f>
        <v>松葉</v>
      </c>
      <c r="D23" s="18" t="str">
        <f>IF(入力!$E$14="","",入力!$E$14)</f>
        <v>秀正</v>
      </c>
      <c r="E23" s="18" t="str">
        <f>IF(入力!$C$13="","",入力!$C$13)</f>
        <v>マツバ</v>
      </c>
      <c r="F23" s="18" t="str">
        <f>IF(入力!$E$13="","",入力!$E$13)</f>
        <v>ヒデマサ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94</v>
      </c>
      <c r="C24" s="22" t="str">
        <f>VLOOKUP($B$51,$A$53:$F$352,3)</f>
        <v>白鳥</v>
      </c>
      <c r="D24" s="22" t="str">
        <f>VLOOKUP($B$51,$A$53:$F$352,4)</f>
        <v>奏輝</v>
      </c>
      <c r="E24" s="22" t="str">
        <f>VLOOKUP($B$51,$A$53:$F$352,5)</f>
        <v>シラトリ</v>
      </c>
      <c r="F24" s="22" t="str">
        <f>VLOOKUP($B$51,$A$53:$F$352,6)</f>
        <v>ソウキ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228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229</v>
      </c>
      <c r="B52" s="28" t="s">
        <v>158</v>
      </c>
      <c r="C52" s="4" t="s">
        <v>230</v>
      </c>
      <c r="D52" s="4" t="s">
        <v>231</v>
      </c>
      <c r="E52" s="4" t="s">
        <v>232</v>
      </c>
      <c r="F52" s="4" t="s">
        <v>233</v>
      </c>
      <c r="G52" s="4" t="s">
        <v>207</v>
      </c>
      <c r="H52" s="4" t="s">
        <v>234</v>
      </c>
      <c r="I52" s="4" t="s">
        <v>160</v>
      </c>
      <c r="J52" s="4" t="s">
        <v>235</v>
      </c>
      <c r="K52" s="4" t="s">
        <v>236</v>
      </c>
      <c r="L52" s="4" t="s">
        <v>237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>
        <f>IF(入力!B25="","",入力!B25)</f>
        <v>1</v>
      </c>
      <c r="C53" s="18" t="str">
        <f>IF(入力!C26="","",入力!C26)</f>
        <v>白鳥</v>
      </c>
      <c r="D53" s="18" t="str">
        <f>IF(入力!E26="","",入力!E26)</f>
        <v>奏輝</v>
      </c>
      <c r="E53" s="18" t="str">
        <f>IF(入力!C25="","",入力!C25)</f>
        <v>シラトリ</v>
      </c>
      <c r="F53" s="18" t="str">
        <f>IF(入力!E25="","",入力!E25)</f>
        <v>ソウキ</v>
      </c>
      <c r="G53" s="18">
        <f>IF(入力!M25="","",入力!M25)</f>
        <v>515250461</v>
      </c>
      <c r="H53" s="18" t="str">
        <f>IF(入力!I25="","",入力!I25)</f>
        <v>京葉小学校</v>
      </c>
      <c r="I53" s="18">
        <f>IF(入力!G25="","",入力!G25)</f>
        <v>6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船井</v>
      </c>
      <c r="D54" s="18" t="str">
        <f>IF(入力!E28="","",入力!E28)</f>
        <v>寅来</v>
      </c>
      <c r="E54" s="18" t="str">
        <f>IF(入力!C27="","",入力!C27)</f>
        <v>フナイ</v>
      </c>
      <c r="F54" s="18" t="str">
        <f>IF(入力!E27="","",入力!E27)</f>
        <v>トラキ</v>
      </c>
      <c r="G54" s="18">
        <f>IF(入力!M27="","",入力!M27)</f>
        <v>513529444</v>
      </c>
      <c r="H54" s="18" t="str">
        <f>IF(入力!I27="","",入力!I27)</f>
        <v>京葉小学校</v>
      </c>
      <c r="I54" s="18">
        <f>IF(入力!G27="","",入力!G27)</f>
        <v>5</v>
      </c>
      <c r="J54" s="18">
        <f>IF(入力!P27="","",入力!P27)</f>
        <v>140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山越</v>
      </c>
      <c r="D55" s="18" t="str">
        <f>IF(入力!E30="","",入力!E30)</f>
        <v>稜太</v>
      </c>
      <c r="E55" s="18" t="str">
        <f>IF(入力!C29="","",入力!C29)</f>
        <v>ヤマコシ</v>
      </c>
      <c r="F55" s="18" t="str">
        <f>IF(入力!E29="","",入力!E29)</f>
        <v>リョウタ</v>
      </c>
      <c r="G55" s="18">
        <f>IF(入力!M29="","",入力!M29)</f>
        <v>514295845</v>
      </c>
      <c r="H55" s="18" t="str">
        <f>IF(入力!I29="","",入力!I29)</f>
        <v>東海小学校</v>
      </c>
      <c r="I55" s="18">
        <f>IF(入力!G29="","",入力!G29)</f>
        <v>5</v>
      </c>
      <c r="J55" s="18">
        <f>IF(入力!P29="","",入力!P29)</f>
        <v>146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 t="shared" si="0"/>
        <v>4</v>
      </c>
      <c r="B56" s="18">
        <f>IF(入力!B31="","",入力!B31)</f>
        <v>4</v>
      </c>
      <c r="C56" s="18" t="str">
        <f>IF(入力!C32="","",入力!C32)</f>
        <v>白鳥</v>
      </c>
      <c r="D56" s="18" t="str">
        <f>IF(入力!E32="","",入力!E32)</f>
        <v>律輝</v>
      </c>
      <c r="E56" s="18" t="str">
        <f>IF(入力!C31="","",入力!C31)</f>
        <v>シラトリ</v>
      </c>
      <c r="F56" s="18" t="str">
        <f>IF(入力!E31="","",入力!E31)</f>
        <v>リツキ</v>
      </c>
      <c r="G56" s="18">
        <f>IF(入力!M31="","",入力!M31)</f>
        <v>515250715</v>
      </c>
      <c r="H56" s="18" t="str">
        <f>IF(入力!I31="","",入力!I31)</f>
        <v>京葉小学校</v>
      </c>
      <c r="I56" s="18">
        <f>IF(入力!G31="","",入力!G31)</f>
        <v>5</v>
      </c>
      <c r="J56" s="18">
        <f>IF(入力!P31="","",入力!P31)</f>
        <v>135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 t="shared" si="0"/>
        <v>5</v>
      </c>
      <c r="B57" s="18">
        <f>IF(入力!B33="","",入力!B33)</f>
        <v>5</v>
      </c>
      <c r="C57" s="18" t="str">
        <f>IF(入力!C34="","",入力!C34)</f>
        <v>小林</v>
      </c>
      <c r="D57" s="18" t="str">
        <f>IF(入力!E34="","",入力!E34)</f>
        <v>成</v>
      </c>
      <c r="E57" s="18" t="str">
        <f>IF(入力!C33="","",入力!C33)</f>
        <v>コバヤシ</v>
      </c>
      <c r="F57" s="18" t="str">
        <f>IF(入力!E33="","",入力!E33)</f>
        <v>ナル</v>
      </c>
      <c r="G57" s="18">
        <f>IF(入力!M33="","",入力!M33)</f>
        <v>515250380</v>
      </c>
      <c r="H57" s="18" t="str">
        <f>IF(入力!I33="","",入力!I33)</f>
        <v>京葉小学校</v>
      </c>
      <c r="I57" s="18">
        <f>IF(入力!G33="","",入力!G33)</f>
        <v>5</v>
      </c>
      <c r="J57" s="18">
        <f>IF(入力!P33="","",入力!P33)</f>
        <v>135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 t="shared" si="0"/>
        <v>6</v>
      </c>
      <c r="B58" s="18">
        <f>IF(入力!B35="","",入力!B35)</f>
        <v>6</v>
      </c>
      <c r="C58" s="18" t="str">
        <f>IF(入力!C36="","",入力!C36)</f>
        <v>斉藤</v>
      </c>
      <c r="D58" s="18" t="str">
        <f>IF(入力!E36="","",入力!E36)</f>
        <v>彪翔</v>
      </c>
      <c r="E58" s="18" t="str">
        <f>IF(入力!C35="","",入力!C35)</f>
        <v>サイトウ</v>
      </c>
      <c r="F58" s="18" t="str">
        <f>IF(入力!E35="","",入力!E35)</f>
        <v>ヒュウガ</v>
      </c>
      <c r="G58" s="18">
        <f>IF(入力!M35="","",入力!M35)</f>
        <v>519613159</v>
      </c>
      <c r="H58" s="18" t="str">
        <f>IF(入力!I35="","",入力!I35)</f>
        <v>千種小学校</v>
      </c>
      <c r="I58" s="18">
        <f>IF(入力!G35="","",入力!G35)</f>
        <v>3</v>
      </c>
      <c r="J58" s="18">
        <f>IF(入力!P35="","",入力!P35)</f>
        <v>140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 t="shared" si="0"/>
        <v>7</v>
      </c>
      <c r="B59" s="18">
        <f>IF(入力!B37="","",入力!B37)</f>
        <v>7</v>
      </c>
      <c r="C59" s="18" t="str">
        <f>IF(入力!C38="","",入力!C38)</f>
        <v>金子</v>
      </c>
      <c r="D59" s="18" t="str">
        <f>IF(入力!E38="","",入力!E38)</f>
        <v>陽稀</v>
      </c>
      <c r="E59" s="18" t="str">
        <f>IF(入力!C37="","",入力!C37)</f>
        <v>カネコ</v>
      </c>
      <c r="F59" s="18" t="str">
        <f>IF(入力!E37="","",入力!E37)</f>
        <v>ハルキ</v>
      </c>
      <c r="G59" s="18">
        <f>IF(入力!M37="","",入力!M37)</f>
        <v>518609511</v>
      </c>
      <c r="H59" s="18" t="str">
        <f>IF(入力!I37="","",入力!I37)</f>
        <v>千種小学校</v>
      </c>
      <c r="I59" s="18">
        <f>IF(入力!G37="","",入力!G37)</f>
        <v>4</v>
      </c>
      <c r="J59" s="18">
        <f>IF(入力!P37="","",入力!P37)</f>
        <v>134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 t="shared" si="0"/>
        <v>8</v>
      </c>
      <c r="B60" s="18">
        <f>IF(入力!B39="","",入力!B39)</f>
        <v>8</v>
      </c>
      <c r="C60" s="18" t="str">
        <f>IF(入力!C40="","",入力!C40)</f>
        <v>飯島</v>
      </c>
      <c r="D60" s="18" t="str">
        <f>IF(入力!E40="","",入力!E40)</f>
        <v>唯</v>
      </c>
      <c r="E60" s="18" t="str">
        <f>IF(入力!C39="","",入力!C39)</f>
        <v>イイジマ</v>
      </c>
      <c r="F60" s="18" t="str">
        <f>IF(入力!E39="","",入力!E39)</f>
        <v>ユイ</v>
      </c>
      <c r="G60" s="18">
        <f>IF(入力!M39="","",入力!M39)</f>
        <v>518669690</v>
      </c>
      <c r="H60" s="18" t="str">
        <f>IF(入力!I39="","",入力!I39)</f>
        <v>東海小学校</v>
      </c>
      <c r="I60" s="18">
        <f>IF(入力!G39="","",入力!G39)</f>
        <v>4</v>
      </c>
      <c r="J60" s="18">
        <f>IF(入力!P39="","",入力!P39)</f>
        <v>128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 t="shared" si="0"/>
        <v>9</v>
      </c>
      <c r="B61" s="18">
        <f>IF(入力!B41="","",入力!B41)</f>
        <v>9</v>
      </c>
      <c r="C61" s="18" t="str">
        <f>IF(入力!C42="","",入力!C42)</f>
        <v>鶴岡</v>
      </c>
      <c r="D61" s="18" t="str">
        <f>IF(入力!E42="","",入力!E42)</f>
        <v>司彩</v>
      </c>
      <c r="E61" s="18" t="str">
        <f>IF(入力!C41="","",入力!C41)</f>
        <v>ツルオカ</v>
      </c>
      <c r="F61" s="18" t="str">
        <f>IF(入力!E41="","",入力!E41)</f>
        <v>ツカサ</v>
      </c>
      <c r="G61" s="18">
        <f>IF(入力!M41="","",入力!M41)</f>
        <v>518609528</v>
      </c>
      <c r="H61" s="18" t="str">
        <f>IF(入力!I41="","",入力!I41)</f>
        <v>千種小学校</v>
      </c>
      <c r="I61" s="18">
        <f>IF(入力!G41="","",入力!G41)</f>
        <v>2</v>
      </c>
      <c r="J61" s="18">
        <f>IF(入力!P41="","",入力!P41)</f>
        <v>131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 t="shared" si="0"/>
        <v>10</v>
      </c>
      <c r="B62" s="18">
        <f>IF(入力!B43="","",入力!B43)</f>
        <v>10</v>
      </c>
      <c r="C62" s="18" t="str">
        <f>IF(入力!C44="","",入力!C44)</f>
        <v>飯島</v>
      </c>
      <c r="D62" s="18" t="str">
        <f>IF(入力!E44="","",入力!E44)</f>
        <v>聖音</v>
      </c>
      <c r="E62" s="18" t="str">
        <f>IF(入力!C43="","",入力!C43)</f>
        <v>イイジマ</v>
      </c>
      <c r="F62" s="18" t="str">
        <f>IF(入力!E43="","",入力!E43)</f>
        <v>セオン</v>
      </c>
      <c r="G62" s="18">
        <f>IF(入力!M43="","",入力!M43)</f>
        <v>518678173</v>
      </c>
      <c r="H62" s="18" t="str">
        <f>IF(入力!I43="","",入力!I43)</f>
        <v>東海小学校</v>
      </c>
      <c r="I62" s="18">
        <f>IF(入力!G43="","",入力!G43)</f>
        <v>2</v>
      </c>
      <c r="J62" s="18">
        <f>IF(入力!P43="","",入力!P43)</f>
        <v>125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 t="shared" si="0"/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 t="shared" si="0"/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 t="shared" si="0"/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 t="shared" si="0"/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 t="shared" si="0"/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 t="shared" si="0"/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 t="shared" si="0"/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 t="shared" si="0"/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 t="shared" si="0"/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 t="shared" si="0"/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 t="shared" si="0"/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 t="shared" si="0"/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 t="shared" si="0"/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 t="shared" si="0"/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 t="shared" si="0"/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 t="shared" si="0"/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 t="shared" si="0"/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 t="shared" si="0"/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 t="shared" si="0"/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 t="shared" si="0"/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 t="shared" si="0"/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 t="shared" si="0"/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 t="shared" si="0"/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 t="shared" si="0"/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 t="shared" si="0"/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 t="shared" si="0"/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 t="shared" si="0"/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 t="shared" si="0"/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 t="shared" si="0"/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 t="shared" si="0"/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 t="shared" si="0"/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 t="shared" si="0"/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 t="shared" si="0"/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 t="shared" si="0"/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 t="shared" si="0"/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 t="shared" si="0"/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 t="shared" si="0"/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 t="shared" si="0"/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 t="shared" si="0"/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 t="shared" si="0"/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 t="shared" si="0"/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 t="shared" si="0"/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 t="shared" si="0"/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 t="shared" si="0"/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 t="shared" si="0"/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 t="shared" si="0"/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 t="shared" si="0"/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 t="shared" si="0"/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 t="shared" si="0"/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 t="shared" si="0"/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 t="shared" si="0"/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 t="shared" si="0"/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 t="shared" si="0"/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 t="shared" si="0"/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 t="shared" si="0"/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 t="shared" si="0"/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 t="shared" si="1"/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 t="shared" si="1"/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 t="shared" si="1"/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 t="shared" si="1"/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 t="shared" si="1"/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 t="shared" si="1"/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 t="shared" si="1"/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 t="shared" si="1"/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 t="shared" si="1"/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 t="shared" si="1"/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 t="shared" si="1"/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 t="shared" si="1"/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 t="shared" si="1"/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 t="shared" si="1"/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 t="shared" si="1"/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 t="shared" si="1"/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 t="shared" si="1"/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 t="shared" si="1"/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 t="shared" si="1"/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 t="shared" si="1"/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 t="shared" si="1"/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 t="shared" si="1"/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 t="shared" si="1"/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 t="shared" si="1"/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 t="shared" si="1"/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 t="shared" si="1"/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 t="shared" si="1"/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 t="shared" si="1"/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 t="shared" si="1"/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 t="shared" si="1"/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 t="shared" si="1"/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 t="shared" si="1"/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 t="shared" si="1"/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 t="shared" si="1"/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 t="shared" si="1"/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 t="shared" si="1"/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 t="shared" si="1"/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 t="shared" si="1"/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 t="shared" si="1"/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 t="shared" si="1"/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 t="shared" si="1"/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 t="shared" si="1"/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 t="shared" si="1"/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 t="shared" si="1"/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 t="shared" si="1"/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 t="shared" si="1"/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 t="shared" si="1"/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 t="shared" si="1"/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 t="shared" si="1"/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 t="shared" si="1"/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 t="shared" si="1"/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 t="shared" si="1"/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 t="shared" si="1"/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 t="shared" si="1"/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 t="shared" si="1"/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 t="shared" si="1"/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 t="shared" si="1"/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 t="shared" si="1"/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 t="shared" si="1"/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 t="shared" si="1"/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 t="shared" si="1"/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 t="shared" si="1"/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 t="shared" si="1"/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 t="shared" si="2"/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 t="shared" si="2"/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 t="shared" si="2"/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 t="shared" si="2"/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 t="shared" si="2"/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 t="shared" si="2"/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 t="shared" si="2"/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 t="shared" si="2"/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 t="shared" si="2"/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 t="shared" si="2"/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 t="shared" si="2"/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 t="shared" si="2"/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 t="shared" si="2"/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 t="shared" si="2"/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 t="shared" si="2"/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 t="shared" si="2"/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 t="shared" si="2"/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 t="shared" si="2"/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 t="shared" si="2"/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 t="shared" si="2"/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 t="shared" si="2"/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 t="shared" si="2"/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 t="shared" si="2"/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 t="shared" si="2"/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 t="shared" si="2"/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 t="shared" si="2"/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 t="shared" si="2"/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 t="shared" si="2"/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 t="shared" si="2"/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 t="shared" si="2"/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 t="shared" si="2"/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 t="shared" si="2"/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 t="shared" si="2"/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 t="shared" si="2"/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 t="shared" si="2"/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 t="shared" si="2"/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 t="shared" si="2"/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 t="shared" si="2"/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 t="shared" si="2"/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 t="shared" si="2"/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 t="shared" si="2"/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 t="shared" si="2"/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 t="shared" si="2"/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 t="shared" si="2"/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 t="shared" si="2"/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 t="shared" si="2"/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 t="shared" si="2"/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 t="shared" si="2"/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 t="shared" si="2"/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 t="shared" si="2"/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 t="shared" si="2"/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 t="shared" si="2"/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 t="shared" si="2"/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 t="shared" si="2"/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 t="shared" si="2"/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 t="shared" si="2"/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 t="shared" si="2"/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 t="shared" si="2"/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 t="shared" si="2"/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 t="shared" si="2"/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 t="shared" si="2"/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 t="shared" si="2"/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 t="shared" si="2"/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 t="shared" si="3"/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 t="shared" si="3"/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 t="shared" si="3"/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 t="shared" si="3"/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 t="shared" si="3"/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 t="shared" si="3"/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 t="shared" si="3"/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 t="shared" si="3"/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 t="shared" si="3"/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 t="shared" si="3"/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 t="shared" si="3"/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 t="shared" si="3"/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 t="shared" si="3"/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 t="shared" si="3"/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 t="shared" si="3"/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 t="shared" si="3"/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 t="shared" si="3"/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 t="shared" si="3"/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 t="shared" si="3"/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 t="shared" si="3"/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 t="shared" si="3"/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 t="shared" si="3"/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 t="shared" si="3"/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 t="shared" si="3"/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 t="shared" si="3"/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 t="shared" si="3"/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 t="shared" si="3"/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 t="shared" si="3"/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 t="shared" si="3"/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 t="shared" si="3"/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 t="shared" si="3"/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 t="shared" si="3"/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 t="shared" si="3"/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 t="shared" si="3"/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 t="shared" si="3"/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 t="shared" si="3"/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 t="shared" si="3"/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 t="shared" si="3"/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 t="shared" si="3"/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 t="shared" si="3"/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 t="shared" si="3"/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 t="shared" si="3"/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 t="shared" si="3"/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 t="shared" si="3"/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 t="shared" si="3"/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 t="shared" si="3"/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 t="shared" si="3"/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 t="shared" si="3"/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 t="shared" si="3"/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 t="shared" si="3"/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 t="shared" si="3"/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 t="shared" si="3"/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 t="shared" si="3"/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 t="shared" si="3"/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 t="shared" si="3"/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 t="shared" si="3"/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 t="shared" si="3"/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 t="shared" si="3"/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 t="shared" si="3"/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 t="shared" si="3"/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 t="shared" si="3"/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 t="shared" si="3"/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 t="shared" si="3"/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 t="shared" si="4"/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 t="shared" si="4"/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 t="shared" si="4"/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 t="shared" si="4"/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 t="shared" si="4"/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 t="shared" si="4"/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 t="shared" si="4"/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 t="shared" si="4"/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 t="shared" si="4"/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 t="shared" si="4"/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 t="shared" si="4"/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 t="shared" si="4"/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 t="shared" si="4"/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 t="shared" si="4"/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 t="shared" si="4"/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 t="shared" si="4"/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 t="shared" si="4"/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 t="shared" si="4"/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 t="shared" si="4"/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 t="shared" si="4"/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 t="shared" si="4"/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 t="shared" si="4"/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 t="shared" si="4"/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 t="shared" si="4"/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 t="shared" si="4"/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 t="shared" si="4"/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 t="shared" si="4"/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 t="shared" si="4"/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 t="shared" si="4"/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 t="shared" si="4"/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 t="shared" si="4"/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 t="shared" si="4"/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 t="shared" si="4"/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 t="shared" si="4"/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 t="shared" si="4"/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 t="shared" si="4"/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 t="shared" si="4"/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 t="shared" si="4"/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 t="shared" si="4"/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 t="shared" si="4"/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 t="shared" si="4"/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松葉 秀正</cp:lastModifiedBy>
  <dcterms:created xsi:type="dcterms:W3CDTF">2014-04-05T09:56:00Z</dcterms:created>
  <cp:lastPrinted>2019-04-29T01:35:00Z</cp:lastPrinted>
  <dcterms:modified xsi:type="dcterms:W3CDTF">2019-09-28T11:56:59Z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