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20385" windowHeight="8385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 concurrentCalc="0"/>
</workbook>
</file>

<file path=xl/sharedStrings.xml><?xml version="1.0" encoding="utf-8"?>
<sst xmlns="http://schemas.openxmlformats.org/spreadsheetml/2006/main" count="234">
  <si>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</si>
  <si>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</si>
  <si>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アネサキジュニアバレーボールクラブ</t>
  </si>
  <si>
    <r>
      <rPr>
        <sz val="11"/>
        <color theme="1"/>
        <rFont val="ＭＳ Ｐゴシック"/>
        <charset val="128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</si>
  <si>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</si>
  <si>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</si>
  <si>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</si>
  <si>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</si>
  <si>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</si>
  <si>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</si>
  <si>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姉崎ジュニアバレーボールクラブ</t>
  </si>
  <si>
    <t>市原市</t>
  </si>
  <si>
    <t>女子</t>
  </si>
  <si>
    <t>北西支部</t>
  </si>
  <si>
    <t>北東支部</t>
  </si>
  <si>
    <t>南房総支部</t>
  </si>
  <si>
    <r>
      <rPr>
        <sz val="11"/>
        <color theme="1"/>
        <rFont val="ＭＳ Ｐゴシック"/>
        <charset val="128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</si>
  <si>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</si>
  <si>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</si>
  <si>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</si>
  <si>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</si>
  <si>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内房</t>
  </si>
  <si>
    <t>五井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</si>
  <si>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</si>
  <si>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</si>
  <si>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</si>
  <si>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</si>
  <si>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</si>
  <si>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</si>
  <si>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</si>
  <si>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</si>
  <si>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</si>
  <si>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</si>
  <si>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</si>
  <si>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マツバ</t>
  </si>
  <si>
    <t>ヒデマサ</t>
  </si>
  <si>
    <t>022650</t>
  </si>
  <si>
    <t>〒</t>
  </si>
  <si>
    <t>290</t>
  </si>
  <si>
    <t>―</t>
  </si>
  <si>
    <t>００３７</t>
  </si>
  <si>
    <t>（</t>
  </si>
  <si>
    <t>0436</t>
  </si>
  <si>
    <t>）</t>
  </si>
  <si>
    <t>松葉</t>
  </si>
  <si>
    <t>秀正</t>
  </si>
  <si>
    <t>千葉県市原市飯沼279-8</t>
  </si>
  <si>
    <t>20</t>
  </si>
  <si>
    <t>2030</t>
  </si>
  <si>
    <r>
      <rPr>
        <sz val="11"/>
        <color indexed="8"/>
        <rFont val="ＭＳ Ｐゴシック"/>
        <charset val="128"/>
      </rPr>
      <t>コーチ</t>
    </r>
  </si>
  <si>
    <t>イトウ</t>
  </si>
  <si>
    <t>ヒロユキ</t>
  </si>
  <si>
    <t>伊藤</t>
  </si>
  <si>
    <t>博幸</t>
  </si>
  <si>
    <r>
      <rPr>
        <sz val="11"/>
        <color indexed="8"/>
        <rFont val="ＭＳ Ｐゴシック"/>
        <charset val="128"/>
      </rPr>
      <t>マネージャー</t>
    </r>
  </si>
  <si>
    <t>ホンマ</t>
  </si>
  <si>
    <t>マミ</t>
  </si>
  <si>
    <t>本間</t>
  </si>
  <si>
    <t>舞美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</si>
  <si>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</si>
  <si>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</rPr>
      <t>連絡責任者</t>
    </r>
    <r>
      <rPr>
        <sz val="11"/>
        <color indexed="8"/>
        <rFont val="Calibri"/>
        <charset val="134"/>
      </rPr>
      <t>)</t>
    </r>
  </si>
  <si>
    <t>0037</t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</si>
  <si>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</si>
  <si>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</si>
  <si>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</si>
  <si>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080</t>
  </si>
  <si>
    <t>0007</t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</si>
  <si>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</si>
  <si>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</si>
  <si>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</si>
  <si>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</si>
  <si>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</si>
  <si>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</si>
  <si>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</si>
  <si>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</si>
  <si>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</si>
  <si>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</si>
  <si>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</si>
  <si>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フナイ</t>
  </si>
  <si>
    <t>トラキ</t>
  </si>
  <si>
    <t>京葉小学校</t>
  </si>
  <si>
    <t>船井</t>
  </si>
  <si>
    <t>寅来</t>
  </si>
  <si>
    <t>ヤマコシ</t>
  </si>
  <si>
    <t>リョウタ</t>
  </si>
  <si>
    <t>東海小学校</t>
  </si>
  <si>
    <t>山越</t>
  </si>
  <si>
    <t>稜太</t>
  </si>
  <si>
    <t>シラトリ</t>
  </si>
  <si>
    <t>リツキ</t>
  </si>
  <si>
    <t>白鳥</t>
  </si>
  <si>
    <t>律輝</t>
  </si>
  <si>
    <t>コバヤシ</t>
  </si>
  <si>
    <t>ナル</t>
  </si>
  <si>
    <t>小林</t>
  </si>
  <si>
    <t>成</t>
  </si>
  <si>
    <t>キャプテン</t>
  </si>
  <si>
    <t>カネコ</t>
  </si>
  <si>
    <t>ハルキ</t>
  </si>
  <si>
    <t>千種小学校</t>
  </si>
  <si>
    <t>金子</t>
  </si>
  <si>
    <t>陽稀</t>
  </si>
  <si>
    <t>イイジマ</t>
  </si>
  <si>
    <t>ユイ</t>
  </si>
  <si>
    <t>飯島</t>
  </si>
  <si>
    <t>唯</t>
  </si>
  <si>
    <t>ツルオカ</t>
  </si>
  <si>
    <t>ツカサ</t>
  </si>
  <si>
    <t>鶴岡</t>
  </si>
  <si>
    <t>司彩</t>
  </si>
  <si>
    <t>セオン</t>
  </si>
  <si>
    <t>聖音</t>
  </si>
  <si>
    <t xml:space="preserve">  </t>
  </si>
  <si>
    <t>　</t>
  </si>
  <si>
    <t xml:space="preserve"> </t>
  </si>
  <si>
    <r>
      <rPr>
        <sz val="11"/>
        <color theme="1"/>
        <rFont val="ＭＳ Ｐゴシック"/>
        <charset val="128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</si>
  <si>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</si>
  <si>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r>
      <rPr>
        <sz val="20"/>
        <color indexed="8"/>
        <rFont val="ＭＳ Ｐゴシック"/>
        <charset val="128"/>
      </rPr>
      <t>【支部予選用】第</t>
    </r>
    <r>
      <rPr>
        <sz val="20"/>
        <color indexed="8"/>
        <rFont val="Calibri"/>
        <charset val="134"/>
      </rPr>
      <t>36</t>
    </r>
    <r>
      <rPr>
        <sz val="20"/>
        <color indexed="8"/>
        <rFont val="ＭＳ Ｐゴシック"/>
        <charset val="128"/>
      </rPr>
      <t>回全日本バレーボール小学生大会申込書</t>
    </r>
  </si>
  <si>
    <r>
      <rPr>
        <sz val="11"/>
        <color indexed="8"/>
        <rFont val="ＭＳ Ｐゴシック"/>
        <charset val="128"/>
      </rPr>
      <t>チーム名</t>
    </r>
  </si>
  <si>
    <r>
      <rPr>
        <sz val="11"/>
        <color indexed="8"/>
        <rFont val="ＭＳ Ｐゴシック"/>
        <charset val="128"/>
      </rPr>
      <t>チーム</t>
    </r>
    <r>
      <rPr>
        <sz val="11"/>
        <color indexed="8"/>
        <rFont val="Calibri"/>
        <charset val="134"/>
      </rPr>
      <t>ID</t>
    </r>
  </si>
  <si>
    <r>
      <rPr>
        <sz val="8"/>
        <color indexed="8"/>
        <rFont val="ＭＳ Ｐゴシック"/>
        <charset val="128"/>
      </rPr>
      <t>※男女混合の場合、男女それぞれのチーム</t>
    </r>
    <r>
      <rPr>
        <sz val="8"/>
        <color indexed="8"/>
        <rFont val="Calibri"/>
        <charset val="134"/>
      </rPr>
      <t>ID</t>
    </r>
    <r>
      <rPr>
        <sz val="8"/>
        <color indexed="8"/>
        <rFont val="ＭＳ Ｐゴシック"/>
        <charset val="128"/>
      </rPr>
      <t>を記載願います。</t>
    </r>
  </si>
  <si>
    <r>
      <rPr>
        <sz val="11"/>
        <color indexed="8"/>
        <rFont val="ＭＳ Ｐゴシック"/>
        <charset val="128"/>
      </rPr>
      <t>申込責任者</t>
    </r>
  </si>
  <si>
    <t>㊞</t>
  </si>
  <si>
    <r>
      <rPr>
        <sz val="11"/>
        <color indexed="8"/>
        <rFont val="ＭＳ Ｐゴシック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</si>
  <si>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</si>
  <si>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</si>
  <si>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</si>
  <si>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</si>
  <si>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</si>
  <si>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</si>
  <si>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</si>
  <si>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</si>
  <si>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</si>
  <si>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</si>
  <si>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</si>
  <si>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</si>
  <si>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</si>
  <si>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</si>
  <si>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</si>
  <si>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rPr>
        <sz val="8"/>
        <color indexed="8"/>
        <rFont val="ＪＳＰ明朝"/>
        <charset val="128"/>
      </rP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</si>
  <si>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</si>
  <si>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</si>
  <si>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</si>
  <si>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</si>
  <si>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</si>
  <si>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</si>
  <si>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</si>
  <si>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</si>
  <si>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</si>
  <si>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</si>
  <si>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</si>
  <si>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</si>
  <si>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</si>
  <si>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</si>
  <si>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</si>
  <si>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</si>
  <si>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</si>
  <si>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</si>
  <si>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</si>
  <si>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</si>
  <si>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</si>
  <si>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</si>
  <si>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</si>
  <si>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</si>
  <si>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</si>
  <si>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</si>
  <si>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</si>
  <si>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32</t>
    </r>
    <r>
      <rPr>
        <sz val="22"/>
        <color indexed="8"/>
        <rFont val="ＭＳ Ｐゴシック"/>
        <charset val="128"/>
      </rPr>
      <t>回関東小学生バレーボール大会申込書</t>
    </r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</si>
  <si>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39</t>
    </r>
    <r>
      <rPr>
        <sz val="22"/>
        <color indexed="8"/>
        <rFont val="ＭＳ Ｐゴシック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</si>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</sst>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76" formatCode="_-&quot;\&quot;* #,##0_-\ ;\-&quot;\&quot;* #,##0_-\ ;_-&quot;\&quot;* &quot;-&quot;??_-\ ;_-@_-"/>
    <numFmt numFmtId="177" formatCode="_ * #,##0_ ;_ * \-#,##0_ ;_ * &quot;-&quot;??_ ;_ @_ "/>
    <numFmt numFmtId="178" formatCode="_-&quot;\&quot;* #,##0.00_-\ ;\-&quot;\&quot;* #,##0.00_-\ ;_-&quot;\&quot;* &quot;-&quot;??_-\ ;_-@_-"/>
    <numFmt numFmtId="179" formatCode="#,##0_);[Red]\(#,##0\)"/>
    <numFmt numFmtId="180" formatCode="0_ &quot;冊&quot;"/>
  </numFmts>
  <fonts count="58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2"/>
      <color indexed="8"/>
      <name val="Calibri"/>
      <charset val="134"/>
    </font>
    <font>
      <sz val="16"/>
      <color indexed="8"/>
      <name val="Calibri"/>
      <charset val="134"/>
    </font>
    <font>
      <sz val="9"/>
      <color indexed="8"/>
      <name val="Calibri"/>
      <charset val="134"/>
    </font>
    <font>
      <sz val="12"/>
      <color indexed="8"/>
      <name val="Calibri"/>
      <charset val="134"/>
    </font>
    <font>
      <sz val="16"/>
      <color indexed="8"/>
      <name val="ＭＳ Ｐゴシック"/>
      <charset val="128"/>
    </font>
    <font>
      <sz val="8"/>
      <color indexed="8"/>
      <name val="Calibri"/>
      <charset val="134"/>
    </font>
    <font>
      <sz val="24"/>
      <color indexed="8"/>
      <name val="ＪＳ明朝"/>
      <charset val="128"/>
    </font>
    <font>
      <sz val="22"/>
      <color indexed="8"/>
      <name val="ＪＳＰ明朝"/>
      <charset val="128"/>
    </font>
    <font>
      <sz val="8"/>
      <color indexed="8"/>
      <name val="ＪＳＰ明朝"/>
      <charset val="128"/>
    </font>
    <font>
      <sz val="20"/>
      <color indexed="8"/>
      <name val="ＪＳＰ明朝"/>
      <charset val="128"/>
    </font>
    <font>
      <sz val="11"/>
      <color indexed="8"/>
      <name val="ＪＳＰ明朝"/>
      <charset val="128"/>
    </font>
    <font>
      <sz val="11"/>
      <color indexed="8"/>
      <name val="ＪＳ明朝"/>
      <charset val="128"/>
    </font>
    <font>
      <sz val="6"/>
      <color indexed="8"/>
      <name val="ＪＳＰ明朝"/>
      <charset val="128"/>
    </font>
    <font>
      <sz val="10"/>
      <color indexed="8"/>
      <name val="ＪＳＰ明朝"/>
      <charset val="128"/>
    </font>
    <font>
      <sz val="12"/>
      <color indexed="8"/>
      <name val="ＪＳＰ明朝"/>
      <charset val="128"/>
    </font>
    <font>
      <sz val="12"/>
      <color indexed="8"/>
      <name val="Century"/>
      <charset val="134"/>
    </font>
    <font>
      <sz val="10"/>
      <color indexed="8"/>
      <name val="ＪＳ明朝"/>
      <charset val="128"/>
    </font>
    <font>
      <sz val="10"/>
      <color indexed="8"/>
      <name val="Century"/>
      <charset val="134"/>
    </font>
    <font>
      <sz val="22"/>
      <color indexed="8"/>
      <name val="ＭＳ Ｐゴシック"/>
      <charset val="128"/>
    </font>
    <font>
      <sz val="11"/>
      <color indexed="8"/>
      <name val="Century"/>
      <charset val="134"/>
    </font>
    <font>
      <sz val="14"/>
      <color indexed="8"/>
      <name val="Century"/>
      <charset val="134"/>
    </font>
    <font>
      <sz val="9"/>
      <color indexed="8"/>
      <name val="ＪＳＰ明朝"/>
      <charset val="128"/>
    </font>
    <font>
      <sz val="20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ゴシック"/>
      <charset val="128"/>
    </font>
    <font>
      <sz val="16"/>
      <color indexed="8"/>
      <name val="ＪＳＰ明朝"/>
      <charset val="128"/>
    </font>
    <font>
      <b/>
      <sz val="11"/>
      <color theme="3"/>
      <name val="ＭＳ Ｐゴシック"/>
      <charset val="134"/>
      <scheme val="minor"/>
    </font>
    <font>
      <sz val="11"/>
      <color theme="1"/>
      <name val="ＭＳ Ｐゴシック"/>
      <charset val="134"/>
      <scheme val="minor"/>
    </font>
    <font>
      <b/>
      <sz val="15"/>
      <color theme="3"/>
      <name val="ＭＳ Ｐゴシック"/>
      <charset val="134"/>
      <scheme val="minor"/>
    </font>
    <font>
      <u/>
      <sz val="11"/>
      <color rgb="FF80008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b/>
      <sz val="11"/>
      <color rgb="FFFA7D0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sz val="9"/>
      <color indexed="8"/>
      <name val="ＭＳ Ｐゴシック"/>
      <charset val="128"/>
    </font>
    <font>
      <sz val="20"/>
      <color indexed="8"/>
      <name val="ＭＳ Ｐゴシック"/>
      <charset val="128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11"/>
      <color theme="1"/>
      <name val="ＭＳ Ｐゴシック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9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3" fontId="34" fillId="0" borderId="0" applyFont="0" applyFill="0" applyBorder="0" applyAlignment="0" applyProtection="0">
      <alignment vertical="center"/>
    </xf>
    <xf numFmtId="0" fontId="40" fillId="10" borderId="88" applyNumberFormat="0" applyAlignment="0" applyProtection="0">
      <alignment vertical="center"/>
    </xf>
    <xf numFmtId="177" fontId="34" fillId="0" borderId="0" applyFont="0" applyFill="0" applyBorder="0" applyAlignment="0" applyProtection="0">
      <alignment vertical="center"/>
    </xf>
    <xf numFmtId="178" fontId="34" fillId="0" borderId="0" applyFont="0" applyFill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176" fontId="34" fillId="0" borderId="0" applyFont="0" applyFill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34" fillId="8" borderId="84" applyNumberFormat="0" applyFont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9" fillId="0" borderId="90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38" fillId="9" borderId="87" applyNumberFormat="0" applyAlignment="0" applyProtection="0">
      <alignment vertical="center"/>
    </xf>
    <xf numFmtId="0" fontId="35" fillId="0" borderId="85" applyNumberFormat="0" applyFill="0" applyAlignment="0" applyProtection="0">
      <alignment vertical="center"/>
    </xf>
    <xf numFmtId="0" fontId="39" fillId="0" borderId="85" applyNumberFormat="0" applyFill="0" applyAlignment="0" applyProtection="0">
      <alignment vertical="center"/>
    </xf>
    <xf numFmtId="0" fontId="45" fillId="9" borderId="88" applyNumberFormat="0" applyAlignment="0" applyProtection="0">
      <alignment vertical="center"/>
    </xf>
    <xf numFmtId="0" fontId="33" fillId="0" borderId="83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1" fillId="11" borderId="89" applyNumberFormat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37" fillId="0" borderId="86" applyNumberFormat="0" applyFill="0" applyAlignment="0" applyProtection="0">
      <alignment vertical="center"/>
    </xf>
    <xf numFmtId="0" fontId="52" fillId="29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8" fillId="35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38" borderId="0" applyNumberFormat="0" applyBorder="0" applyAlignment="0" applyProtection="0">
      <alignment vertical="center"/>
    </xf>
    <xf numFmtId="0" fontId="48" fillId="3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58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0" borderId="0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ont="1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2" borderId="2" xfId="49" applyFont="1" applyFill="1" applyBorder="1" applyAlignment="1">
      <alignment vertical="center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8" fillId="0" borderId="27" xfId="0" applyFont="1" applyBorder="1" applyAlignment="1">
      <alignment horizontal="right" vertical="center" shrinkToFit="1"/>
    </xf>
    <xf numFmtId="0" fontId="8" fillId="0" borderId="29" xfId="0" applyFont="1" applyBorder="1" applyAlignment="1">
      <alignment horizontal="right" vertical="center" shrinkToFi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11" fillId="0" borderId="0" xfId="0" applyFont="1" applyBorder="1">
      <alignment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2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26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7" fillId="0" borderId="0" xfId="0" applyFont="1" applyAlignment="1"/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3" fillId="0" borderId="25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13" fillId="0" borderId="27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1" fillId="0" borderId="0" xfId="0" applyFont="1" applyAlignment="1"/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5" fillId="0" borderId="0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1" fillId="0" borderId="28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1" fillId="0" borderId="33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11" fillId="0" borderId="24" xfId="0" applyFont="1" applyBorder="1">
      <alignment vertical="center"/>
    </xf>
    <xf numFmtId="0" fontId="13" fillId="0" borderId="25" xfId="0" applyFont="1" applyBorder="1">
      <alignment vertical="center"/>
    </xf>
    <xf numFmtId="179" fontId="11" fillId="0" borderId="25" xfId="0" applyNumberFormat="1" applyFont="1" applyBorder="1">
      <alignment vertical="center"/>
    </xf>
    <xf numFmtId="0" fontId="16" fillId="0" borderId="41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1" fillId="0" borderId="32" xfId="0" applyFont="1" applyBorder="1" applyAlignment="1">
      <alignment horizontal="left" vertical="center"/>
    </xf>
    <xf numFmtId="0" fontId="11" fillId="0" borderId="33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31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4" fillId="0" borderId="33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11" fillId="0" borderId="24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41" xfId="0" applyFont="1" applyBorder="1" applyAlignment="1">
      <alignment horizontal="center" vertical="center"/>
    </xf>
    <xf numFmtId="0" fontId="11" fillId="0" borderId="39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vertical="center"/>
    </xf>
    <xf numFmtId="0" fontId="11" fillId="0" borderId="23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11" fillId="0" borderId="45" xfId="0" applyFont="1" applyBorder="1" applyAlignment="1">
      <alignment horizontal="left" vertical="center"/>
    </xf>
    <xf numFmtId="0" fontId="11" fillId="0" borderId="44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" fillId="5" borderId="47" xfId="0" applyFont="1" applyFill="1" applyBorder="1" applyAlignment="1">
      <alignment horizontal="center" vertical="center" wrapText="1"/>
    </xf>
    <xf numFmtId="0" fontId="2" fillId="5" borderId="48" xfId="0" applyFont="1" applyFill="1" applyBorder="1" applyAlignment="1">
      <alignment horizontal="center" vertical="center" wrapText="1"/>
    </xf>
    <xf numFmtId="0" fontId="7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7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0" fillId="5" borderId="51" xfId="0" applyFill="1" applyBorder="1" applyAlignment="1">
      <alignment horizontal="center" vertical="center" shrinkToFit="1"/>
    </xf>
    <xf numFmtId="0" fontId="2" fillId="5" borderId="52" xfId="0" applyFont="1" applyFill="1" applyBorder="1" applyAlignment="1">
      <alignment horizontal="center" vertical="center" shrinkToFit="1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28" fillId="5" borderId="55" xfId="0" applyFont="1" applyFill="1" applyBorder="1" applyAlignment="1">
      <alignment horizontal="center" vertical="center" shrinkToFit="1"/>
    </xf>
    <xf numFmtId="0" fontId="2" fillId="5" borderId="56" xfId="0" applyFont="1" applyFill="1" applyBorder="1" applyAlignment="1">
      <alignment horizontal="center" vertical="center" shrinkToFit="1"/>
    </xf>
    <xf numFmtId="0" fontId="4" fillId="3" borderId="26" xfId="0" applyFont="1" applyFill="1" applyBorder="1" applyAlignment="1" applyProtection="1">
      <alignment horizontal="center" vertical="center"/>
      <protection locked="0"/>
    </xf>
    <xf numFmtId="0" fontId="4" fillId="3" borderId="27" xfId="0" applyFont="1" applyFill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9" fillId="0" borderId="57" xfId="0" applyFont="1" applyBorder="1" applyAlignment="1">
      <alignment horizontal="center" vertical="center" wrapText="1" shrinkToFit="1"/>
    </xf>
    <xf numFmtId="0" fontId="8" fillId="0" borderId="58" xfId="0" applyFont="1" applyBorder="1" applyAlignment="1">
      <alignment horizontal="center" vertical="center" shrinkToFit="1"/>
    </xf>
    <xf numFmtId="0" fontId="29" fillId="0" borderId="58" xfId="0" applyFont="1" applyBorder="1" applyAlignment="1">
      <alignment horizontal="center" vertical="center" wrapText="1" shrinkToFit="1"/>
    </xf>
    <xf numFmtId="0" fontId="8" fillId="0" borderId="59" xfId="0" applyFont="1" applyBorder="1" applyAlignment="1">
      <alignment horizontal="center" vertical="center" shrinkToFit="1"/>
    </xf>
    <xf numFmtId="0" fontId="5" fillId="5" borderId="14" xfId="0" applyFont="1" applyFill="1" applyBorder="1" applyAlignment="1">
      <alignment horizontal="center" vertical="center"/>
    </xf>
    <xf numFmtId="0" fontId="28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28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28" fillId="0" borderId="63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28" fillId="0" borderId="64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/>
    </xf>
    <xf numFmtId="0" fontId="0" fillId="5" borderId="67" xfId="0" applyFill="1" applyBorder="1" applyAlignment="1">
      <alignment horizontal="center" vertical="center"/>
    </xf>
    <xf numFmtId="0" fontId="2" fillId="5" borderId="68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/>
    </xf>
    <xf numFmtId="0" fontId="2" fillId="5" borderId="69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 wrapText="1"/>
    </xf>
    <xf numFmtId="0" fontId="0" fillId="5" borderId="63" xfId="0" applyFill="1" applyBorder="1" applyAlignment="1">
      <alignment horizontal="center" vertical="center"/>
    </xf>
    <xf numFmtId="0" fontId="2" fillId="5" borderId="64" xfId="0" applyFont="1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" fillId="5" borderId="65" xfId="0" applyFont="1" applyFill="1" applyBorder="1" applyAlignment="1">
      <alignment horizontal="center" vertical="center"/>
    </xf>
    <xf numFmtId="0" fontId="2" fillId="5" borderId="70" xfId="0" applyFont="1" applyFill="1" applyBorder="1" applyAlignment="1">
      <alignment horizontal="center" vertical="center"/>
    </xf>
    <xf numFmtId="0" fontId="28" fillId="0" borderId="71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5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30" fillId="0" borderId="60" xfId="0" applyFont="1" applyBorder="1" applyAlignment="1" applyProtection="1">
      <alignment horizontal="center" vertical="center"/>
      <protection locked="0"/>
    </xf>
    <xf numFmtId="0" fontId="30" fillId="0" borderId="63" xfId="0" applyFont="1" applyBorder="1" applyAlignment="1" applyProtection="1">
      <alignment horizontal="center" vertical="center"/>
      <protection locked="0"/>
    </xf>
    <xf numFmtId="0" fontId="31" fillId="0" borderId="60" xfId="0" applyFont="1" applyBorder="1" applyAlignment="1" applyProtection="1">
      <alignment horizontal="center" vertical="center"/>
      <protection locked="0"/>
    </xf>
    <xf numFmtId="0" fontId="30" fillId="0" borderId="61" xfId="0" applyFont="1" applyBorder="1" applyAlignment="1" applyProtection="1">
      <alignment horizontal="center" vertical="center"/>
      <protection locked="0"/>
    </xf>
    <xf numFmtId="0" fontId="30" fillId="0" borderId="64" xfId="0" applyFont="1" applyBorder="1" applyAlignment="1" applyProtection="1">
      <alignment horizontal="center" vertical="center"/>
      <protection locked="0"/>
    </xf>
    <xf numFmtId="0" fontId="31" fillId="0" borderId="63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5" borderId="72" xfId="0" applyFont="1" applyFill="1" applyBorder="1" applyAlignment="1">
      <alignment horizontal="center" vertical="center"/>
    </xf>
    <xf numFmtId="0" fontId="2" fillId="0" borderId="73" xfId="0" applyFont="1" applyBorder="1" applyAlignment="1" applyProtection="1">
      <alignment horizontal="center" vertical="center"/>
      <protection locked="0"/>
    </xf>
    <xf numFmtId="0" fontId="2" fillId="0" borderId="74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2" fillId="0" borderId="76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>
      <alignment horizontal="center" vertical="center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24" xfId="0" applyFont="1" applyFill="1" applyBorder="1" applyAlignment="1" applyProtection="1">
      <alignment horizontal="center" vertical="center"/>
      <protection locked="0"/>
    </xf>
    <xf numFmtId="0" fontId="2" fillId="6" borderId="28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2" fillId="6" borderId="64" xfId="0" applyFont="1" applyFill="1" applyBorder="1" applyAlignment="1" applyProtection="1">
      <alignment horizontal="center" vertical="center"/>
      <protection locked="0"/>
    </xf>
    <xf numFmtId="0" fontId="2" fillId="6" borderId="65" xfId="0" applyFont="1" applyFill="1" applyBorder="1" applyAlignment="1" applyProtection="1">
      <alignment horizontal="center" vertical="center"/>
      <protection locked="0"/>
    </xf>
    <xf numFmtId="0" fontId="2" fillId="6" borderId="26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73" xfId="0" applyFont="1" applyFill="1" applyBorder="1" applyAlignment="1" applyProtection="1">
      <alignment horizontal="center" vertical="center"/>
      <protection locked="0"/>
    </xf>
    <xf numFmtId="0" fontId="2" fillId="6" borderId="74" xfId="0" applyFont="1" applyFill="1" applyBorder="1" applyAlignment="1" applyProtection="1">
      <alignment horizontal="center" vertical="center"/>
      <protection locked="0"/>
    </xf>
    <xf numFmtId="0" fontId="2" fillId="6" borderId="75" xfId="0" applyFont="1" applyFill="1" applyBorder="1" applyAlignment="1" applyProtection="1">
      <alignment horizontal="center" vertical="center"/>
      <protection locked="0"/>
    </xf>
    <xf numFmtId="0" fontId="2" fillId="6" borderId="76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0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0" fillId="5" borderId="21" xfId="0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77" xfId="0" applyFont="1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2" fillId="7" borderId="26" xfId="0" applyFont="1" applyFill="1" applyBorder="1" applyAlignment="1" applyProtection="1">
      <alignment horizontal="center" vertical="center"/>
      <protection locked="0"/>
    </xf>
    <xf numFmtId="0" fontId="2" fillId="7" borderId="27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78" xfId="0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28" fillId="5" borderId="78" xfId="0" applyFont="1" applyFill="1" applyBorder="1" applyAlignment="1">
      <alignment horizontal="center" vertical="center" shrinkToFit="1"/>
    </xf>
    <xf numFmtId="0" fontId="2" fillId="5" borderId="79" xfId="0" applyFont="1" applyFill="1" applyBorder="1" applyAlignment="1">
      <alignment horizontal="center" vertical="center" shrinkToFit="1"/>
    </xf>
    <xf numFmtId="0" fontId="2" fillId="5" borderId="80" xfId="0" applyFont="1" applyFill="1" applyBorder="1" applyAlignment="1">
      <alignment horizontal="center" vertical="center" shrinkToFit="1"/>
    </xf>
    <xf numFmtId="0" fontId="0" fillId="5" borderId="14" xfId="0" applyFill="1" applyBorder="1" applyAlignment="1">
      <alignment horizontal="center" vertical="center"/>
    </xf>
    <xf numFmtId="0" fontId="4" fillId="3" borderId="29" xfId="0" applyFont="1" applyFill="1" applyBorder="1" applyAlignment="1" applyProtection="1">
      <alignment horizontal="center" vertical="center"/>
      <protection locked="0"/>
    </xf>
    <xf numFmtId="0" fontId="8" fillId="0" borderId="27" xfId="0" applyFont="1" applyFill="1" applyBorder="1" applyAlignment="1" applyProtection="1">
      <alignment horizontal="right" vertical="center" shrinkToFit="1"/>
      <protection locked="0"/>
    </xf>
    <xf numFmtId="0" fontId="29" fillId="0" borderId="14" xfId="0" applyFont="1" applyBorder="1" applyAlignment="1" applyProtection="1">
      <alignment horizontal="center" vertical="center" shrinkToFit="1"/>
      <protection locked="0"/>
    </xf>
    <xf numFmtId="0" fontId="0" fillId="5" borderId="78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center" vertical="center"/>
    </xf>
    <xf numFmtId="0" fontId="16" fillId="0" borderId="26" xfId="0" applyFont="1" applyBorder="1" applyAlignment="1" applyProtection="1">
      <alignment horizontal="center" vertical="center"/>
      <protection locked="0"/>
    </xf>
    <xf numFmtId="0" fontId="11" fillId="4" borderId="24" xfId="0" applyFont="1" applyFill="1" applyBorder="1">
      <alignment vertical="center"/>
    </xf>
    <xf numFmtId="0" fontId="16" fillId="4" borderId="16" xfId="0" applyFont="1" applyFill="1" applyBorder="1" applyAlignment="1">
      <alignment horizontal="center" vertical="center"/>
    </xf>
    <xf numFmtId="0" fontId="0" fillId="4" borderId="24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4" fillId="0" borderId="25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4" fillId="0" borderId="39" xfId="0" applyFont="1" applyBorder="1" applyAlignment="1" applyProtection="1">
      <alignment vertical="center"/>
      <protection locked="0"/>
    </xf>
    <xf numFmtId="0" fontId="4" fillId="0" borderId="40" xfId="0" applyFont="1" applyBorder="1" applyAlignment="1" applyProtection="1">
      <alignment vertical="center"/>
      <protection locked="0"/>
    </xf>
    <xf numFmtId="0" fontId="0" fillId="4" borderId="41" xfId="0" applyFill="1" applyBorder="1" applyAlignment="1">
      <alignment vertical="center"/>
    </xf>
    <xf numFmtId="0" fontId="0" fillId="5" borderId="20" xfId="0" applyFill="1" applyBorder="1" applyAlignment="1">
      <alignment horizontal="center" vertical="center"/>
    </xf>
    <xf numFmtId="0" fontId="28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4" xfId="0" applyFont="1" applyFill="1" applyBorder="1" applyAlignment="1" applyProtection="1">
      <alignment horizontal="center" vertical="center"/>
      <protection locked="0"/>
    </xf>
    <xf numFmtId="0" fontId="2" fillId="0" borderId="25" xfId="0" applyFont="1" applyFill="1" applyBorder="1" applyAlignment="1" applyProtection="1">
      <alignment horizontal="center" vertical="center"/>
      <protection locked="0"/>
    </xf>
    <xf numFmtId="0" fontId="2" fillId="0" borderId="28" xfId="0" applyFont="1" applyFill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26" xfId="0" applyFont="1" applyFill="1" applyBorder="1" applyAlignment="1" applyProtection="1">
      <alignment horizontal="center" vertical="center"/>
      <protection locked="0"/>
    </xf>
    <xf numFmtId="0" fontId="2" fillId="0" borderId="27" xfId="0" applyFont="1" applyFill="1" applyBorder="1" applyAlignment="1" applyProtection="1">
      <alignment horizontal="center" vertical="center"/>
      <protection locked="0"/>
    </xf>
    <xf numFmtId="0" fontId="2" fillId="0" borderId="29" xfId="0" applyFont="1" applyFill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6" borderId="25" xfId="0" applyFont="1" applyFill="1" applyBorder="1" applyAlignment="1" applyProtection="1">
      <alignment horizontal="center" vertical="center"/>
      <protection locked="0"/>
    </xf>
    <xf numFmtId="0" fontId="2" fillId="6" borderId="27" xfId="0" applyFont="1" applyFill="1" applyBorder="1" applyAlignment="1" applyProtection="1">
      <alignment horizontal="center" vertical="center"/>
      <protection locked="0"/>
    </xf>
    <xf numFmtId="0" fontId="2" fillId="6" borderId="39" xfId="0" applyFont="1" applyFill="1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0" borderId="79" xfId="0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0" fillId="5" borderId="79" xfId="0" applyFill="1" applyBorder="1" applyAlignment="1">
      <alignment horizontal="center" vertical="center"/>
    </xf>
    <xf numFmtId="0" fontId="11" fillId="0" borderId="25" xfId="0" applyFont="1" applyBorder="1" applyAlignment="1" applyProtection="1">
      <alignment horizontal="center" vertical="center"/>
    </xf>
    <xf numFmtId="49" fontId="11" fillId="0" borderId="25" xfId="0" applyNumberFormat="1" applyFont="1" applyBorder="1" applyAlignment="1" applyProtection="1">
      <alignment horizontal="right" vertical="center"/>
      <protection locked="0"/>
    </xf>
    <xf numFmtId="179" fontId="11" fillId="0" borderId="25" xfId="0" applyNumberFormat="1" applyFont="1" applyBorder="1" applyProtection="1">
      <alignment vertical="center"/>
    </xf>
    <xf numFmtId="49" fontId="11" fillId="0" borderId="25" xfId="0" applyNumberFormat="1" applyFont="1" applyBorder="1" applyAlignment="1" applyProtection="1">
      <alignment horizontal="left"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0" fontId="13" fillId="4" borderId="25" xfId="0" applyFont="1" applyFill="1" applyBorder="1">
      <alignment vertical="center"/>
    </xf>
    <xf numFmtId="0" fontId="11" fillId="4" borderId="25" xfId="0" applyFont="1" applyFill="1" applyBorder="1" applyAlignment="1">
      <alignment horizontal="center" vertical="center"/>
    </xf>
    <xf numFmtId="179" fontId="11" fillId="4" borderId="25" xfId="0" applyNumberFormat="1" applyFont="1" applyFill="1" applyBorder="1">
      <alignment vertical="center"/>
    </xf>
    <xf numFmtId="0" fontId="16" fillId="4" borderId="0" xfId="0" applyFont="1" applyFill="1" applyBorder="1" applyAlignment="1">
      <alignment horizontal="center" vertical="center"/>
    </xf>
    <xf numFmtId="0" fontId="0" fillId="4" borderId="25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39" xfId="0" applyFill="1" applyBorder="1" applyAlignment="1">
      <alignment vertical="center"/>
    </xf>
    <xf numFmtId="0" fontId="2" fillId="5" borderId="8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32" fillId="3" borderId="4" xfId="0" applyFont="1" applyFill="1" applyBorder="1" applyAlignment="1">
      <alignment horizontal="center" vertical="center"/>
    </xf>
    <xf numFmtId="0" fontId="32" fillId="3" borderId="5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180" fontId="2" fillId="0" borderId="37" xfId="0" applyNumberFormat="1" applyFont="1" applyBorder="1" applyAlignment="1" applyProtection="1">
      <alignment horizontal="center" vertical="center"/>
      <protection locked="0"/>
    </xf>
    <xf numFmtId="180" fontId="2" fillId="0" borderId="25" xfId="0" applyNumberFormat="1" applyFont="1" applyBorder="1" applyAlignment="1" applyProtection="1">
      <alignment horizontal="center" vertical="center"/>
      <protection locked="0"/>
    </xf>
    <xf numFmtId="180" fontId="2" fillId="0" borderId="38" xfId="0" applyNumberFormat="1" applyFont="1" applyBorder="1" applyAlignment="1" applyProtection="1">
      <alignment horizontal="center" vertical="center"/>
      <protection locked="0"/>
    </xf>
    <xf numFmtId="180" fontId="2" fillId="0" borderId="39" xfId="0" applyNumberFormat="1" applyFont="1" applyBorder="1" applyAlignment="1" applyProtection="1">
      <alignment horizontal="center" vertical="center"/>
      <protection locked="0"/>
    </xf>
    <xf numFmtId="0" fontId="28" fillId="0" borderId="37" xfId="0" applyNumberFormat="1" applyFont="1" applyBorder="1" applyAlignment="1" applyProtection="1">
      <alignment horizontal="center" vertical="center"/>
      <protection locked="0"/>
    </xf>
    <xf numFmtId="0" fontId="2" fillId="0" borderId="25" xfId="0" applyNumberFormat="1" applyFont="1" applyBorder="1" applyAlignment="1" applyProtection="1">
      <alignment horizontal="center" vertical="center"/>
      <protection locked="0"/>
    </xf>
    <xf numFmtId="0" fontId="2" fillId="0" borderId="38" xfId="0" applyNumberFormat="1" applyFont="1" applyBorder="1" applyAlignment="1" applyProtection="1">
      <alignment horizontal="center" vertical="center"/>
      <protection locked="0"/>
    </xf>
    <xf numFmtId="0" fontId="2" fillId="0" borderId="39" xfId="0" applyNumberFormat="1" applyFont="1" applyBorder="1" applyAlignment="1" applyProtection="1">
      <alignment horizontal="center" vertical="center"/>
      <protection locked="0"/>
    </xf>
    <xf numFmtId="0" fontId="11" fillId="5" borderId="3" xfId="0" applyFont="1" applyFill="1" applyBorder="1" applyAlignment="1">
      <alignment horizontal="center" vertical="center"/>
    </xf>
    <xf numFmtId="0" fontId="32" fillId="3" borderId="6" xfId="0" applyFont="1" applyFill="1" applyBorder="1" applyAlignment="1">
      <alignment horizontal="center" vertical="center"/>
    </xf>
    <xf numFmtId="0" fontId="8" fillId="0" borderId="71" xfId="0" applyFont="1" applyBorder="1" applyAlignment="1" applyProtection="1">
      <alignment horizontal="center" vertical="center" shrinkToFit="1"/>
      <protection locked="0"/>
    </xf>
    <xf numFmtId="0" fontId="0" fillId="5" borderId="71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left" vertical="center"/>
    </xf>
    <xf numFmtId="49" fontId="11" fillId="0" borderId="25" xfId="0" applyNumberFormat="1" applyFont="1" applyBorder="1" applyAlignment="1" applyProtection="1">
      <alignment horizontal="center" vertical="center"/>
      <protection locked="0"/>
    </xf>
    <xf numFmtId="49" fontId="11" fillId="0" borderId="26" xfId="0" applyNumberFormat="1" applyFont="1" applyBorder="1" applyAlignment="1" applyProtection="1">
      <alignment horizontal="center" vertical="center"/>
      <protection locked="0"/>
    </xf>
    <xf numFmtId="49" fontId="11" fillId="0" borderId="27" xfId="0" applyNumberFormat="1" applyFont="1" applyBorder="1" applyAlignment="1" applyProtection="1">
      <alignment horizontal="center" vertical="center"/>
      <protection locked="0"/>
    </xf>
    <xf numFmtId="49" fontId="11" fillId="0" borderId="28" xfId="0" applyNumberFormat="1" applyFont="1" applyBorder="1" applyAlignment="1" applyProtection="1">
      <alignment horizontal="left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>
      <alignment horizontal="center" vertical="center"/>
    </xf>
    <xf numFmtId="0" fontId="11" fillId="4" borderId="24" xfId="0" applyFont="1" applyFill="1" applyBorder="1" applyAlignment="1" applyProtection="1">
      <alignment horizontal="left" vertical="center"/>
    </xf>
    <xf numFmtId="49" fontId="11" fillId="4" borderId="25" xfId="0" applyNumberFormat="1" applyFont="1" applyFill="1" applyBorder="1" applyAlignment="1" applyProtection="1">
      <alignment horizontal="center" vertical="center"/>
      <protection locked="0"/>
    </xf>
    <xf numFmtId="0" fontId="16" fillId="4" borderId="35" xfId="0" applyFont="1" applyFill="1" applyBorder="1" applyAlignment="1">
      <alignment horizontal="center" vertical="center"/>
    </xf>
    <xf numFmtId="49" fontId="11" fillId="4" borderId="26" xfId="0" applyNumberFormat="1" applyFont="1" applyFill="1" applyBorder="1" applyAlignment="1" applyProtection="1">
      <alignment horizontal="center" vertical="center"/>
      <protection locked="0"/>
    </xf>
    <xf numFmtId="49" fontId="11" fillId="4" borderId="27" xfId="0" applyNumberFormat="1" applyFon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>
      <alignment horizontal="center" vertical="center"/>
    </xf>
    <xf numFmtId="180" fontId="2" fillId="0" borderId="45" xfId="0" applyNumberFormat="1" applyFont="1" applyBorder="1" applyAlignment="1" applyProtection="1">
      <alignment horizontal="center" vertical="center"/>
      <protection locked="0"/>
    </xf>
    <xf numFmtId="18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45" xfId="0" applyNumberFormat="1" applyFont="1" applyBorder="1" applyAlignment="1" applyProtection="1">
      <alignment horizontal="center" vertical="center"/>
      <protection locked="0"/>
    </xf>
    <xf numFmtId="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right" vertical="center"/>
    </xf>
    <xf numFmtId="0" fontId="2" fillId="4" borderId="3" xfId="0" applyFont="1" applyFill="1" applyBorder="1">
      <alignment vertical="center"/>
    </xf>
    <xf numFmtId="0" fontId="28" fillId="0" borderId="0" xfId="0" applyFont="1">
      <alignment vertical="center"/>
    </xf>
    <xf numFmtId="0" fontId="0" fillId="7" borderId="78" xfId="0" applyFill="1" applyBorder="1" applyAlignment="1" applyProtection="1">
      <alignment horizontal="center" vertical="center"/>
      <protection locked="0"/>
    </xf>
    <xf numFmtId="0" fontId="2" fillId="4" borderId="23" xfId="0" applyFont="1" applyFill="1" applyBorder="1">
      <alignment vertical="center"/>
    </xf>
    <xf numFmtId="0" fontId="8" fillId="0" borderId="24" xfId="0" applyFont="1" applyBorder="1" applyAlignment="1" applyProtection="1">
      <alignment horizontal="center" vertical="center" shrinkToFit="1"/>
      <protection locked="0"/>
    </xf>
    <xf numFmtId="0" fontId="0" fillId="5" borderId="81" xfId="0" applyFill="1" applyBorder="1">
      <alignment vertical="center"/>
    </xf>
    <xf numFmtId="0" fontId="11" fillId="0" borderId="28" xfId="0" applyFont="1" applyBorder="1" applyAlignment="1" applyProtection="1">
      <alignment horizontal="left" vertical="center"/>
    </xf>
    <xf numFmtId="0" fontId="2" fillId="0" borderId="82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 vertical="center"/>
    </xf>
    <xf numFmtId="49" fontId="11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 applyProtection="1">
      <alignment horizontal="left" vertical="center"/>
    </xf>
    <xf numFmtId="0" fontId="2" fillId="4" borderId="23" xfId="0" applyFont="1" applyFill="1" applyBorder="1" applyAlignment="1">
      <alignment horizontal="center" vertical="center"/>
    </xf>
    <xf numFmtId="0" fontId="11" fillId="4" borderId="27" xfId="0" applyFont="1" applyFill="1" applyBorder="1" applyAlignment="1" applyProtection="1">
      <alignment horizontal="left" vertical="center"/>
    </xf>
    <xf numFmtId="49" fontId="11" fillId="4" borderId="29" xfId="0" applyNumberFormat="1" applyFont="1" applyFill="1" applyBorder="1" applyAlignment="1" applyProtection="1">
      <alignment horizontal="center" vertical="center"/>
      <protection locked="0"/>
    </xf>
    <xf numFmtId="0" fontId="2" fillId="4" borderId="45" xfId="0" applyFont="1" applyFill="1" applyBorder="1">
      <alignment vertical="center"/>
    </xf>
    <xf numFmtId="0" fontId="2" fillId="4" borderId="43" xfId="0" applyFont="1" applyFill="1" applyBorder="1">
      <alignment vertical="center"/>
    </xf>
    <xf numFmtId="0" fontId="2" fillId="4" borderId="46" xfId="0" applyFont="1" applyFill="1" applyBorder="1">
      <alignment vertical="center"/>
    </xf>
    <xf numFmtId="0" fontId="6" fillId="0" borderId="14" xfId="0" applyFont="1" applyBorder="1" applyAlignment="1" applyProtection="1" quotePrefix="1">
      <alignment horizontal="center" vertical="center"/>
      <protection locked="0"/>
    </xf>
    <xf numFmtId="0" fontId="4" fillId="0" borderId="24" xfId="0" applyFont="1" applyBorder="1" applyAlignment="1" applyProtection="1" quotePrefix="1">
      <alignment horizontal="center" vertical="center"/>
      <protection locked="0"/>
    </xf>
    <xf numFmtId="0" fontId="4" fillId="0" borderId="25" xfId="0" applyFont="1" applyBorder="1" applyAlignment="1" applyProtection="1" quotePrefix="1">
      <alignment horizontal="center" vertical="center"/>
      <protection locked="0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8498205" y="5758815"/>
          <a:ext cx="1270000" cy="59245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8498205" y="7578090"/>
          <a:ext cx="1270000" cy="77343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8974455" y="1162050"/>
          <a:ext cx="2444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10869930" y="1162050"/>
          <a:ext cx="2349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937385" y="4568190"/>
          <a:ext cx="234950" cy="18288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3054985" y="4568190"/>
          <a:ext cx="225425" cy="18288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1</xdr:col>
      <xdr:colOff>76200</xdr:colOff>
      <xdr:row>24</xdr:row>
      <xdr:rowOff>66675</xdr:rowOff>
    </xdr:from>
    <xdr:to>
      <xdr:col>1</xdr:col>
      <xdr:colOff>371475</xdr:colOff>
      <xdr:row>25</xdr:row>
      <xdr:rowOff>161925</xdr:rowOff>
    </xdr:to>
    <xdr:sp>
      <xdr:nvSpPr>
        <xdr:cNvPr id="2" name="円/楕円 1"/>
        <xdr:cNvSpPr/>
      </xdr:nvSpPr>
      <xdr:spPr>
        <a:xfrm>
          <a:off x="541655" y="5253990"/>
          <a:ext cx="295275" cy="29718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070100" y="9525"/>
          <a:ext cx="34766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>
      <xdr:nvCxnSpPr>
        <xdr:cNvPr id="5" name="直線コネクタ 4"/>
        <xdr:cNvCxnSpPr/>
      </xdr:nvCxnSpPr>
      <xdr:spPr>
        <a:xfrm>
          <a:off x="927100" y="2209800"/>
          <a:ext cx="20796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>
      <xdr:nvCxnSpPr>
        <xdr:cNvPr id="7" name="直線コネクタ 6"/>
        <xdr:cNvCxnSpPr/>
      </xdr:nvCxnSpPr>
      <xdr:spPr>
        <a:xfrm>
          <a:off x="320675" y="3200400"/>
          <a:ext cx="5175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>
      <xdr:nvCxnSpPr>
        <xdr:cNvPr id="9" name="直線コネクタ 8"/>
        <xdr:cNvCxnSpPr/>
      </xdr:nvCxnSpPr>
      <xdr:spPr>
        <a:xfrm>
          <a:off x="320675" y="3990975"/>
          <a:ext cx="5175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>
      <xdr:nvCxnSpPr>
        <xdr:cNvPr id="10" name="直線コネクタ 9"/>
        <xdr:cNvCxnSpPr/>
      </xdr:nvCxnSpPr>
      <xdr:spPr>
        <a:xfrm>
          <a:off x="330200" y="3590925"/>
          <a:ext cx="5175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>
      <xdr:nvCxnSpPr>
        <xdr:cNvPr id="11" name="直線コネクタ 10"/>
        <xdr:cNvCxnSpPr/>
      </xdr:nvCxnSpPr>
      <xdr:spPr>
        <a:xfrm>
          <a:off x="320675" y="4400550"/>
          <a:ext cx="5175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>
      <xdr:nvCxnSpPr>
        <xdr:cNvPr id="13" name="直線コネクタ 12"/>
        <xdr:cNvCxnSpPr/>
      </xdr:nvCxnSpPr>
      <xdr:spPr>
        <a:xfrm>
          <a:off x="965200" y="3200400"/>
          <a:ext cx="11620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>
      <xdr:nvCxnSpPr>
        <xdr:cNvPr id="19" name="直線コネクタ 18"/>
        <xdr:cNvCxnSpPr/>
      </xdr:nvCxnSpPr>
      <xdr:spPr>
        <a:xfrm>
          <a:off x="965200" y="3600450"/>
          <a:ext cx="11620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>
      <xdr:nvCxnSpPr>
        <xdr:cNvPr id="20" name="直線コネクタ 19"/>
        <xdr:cNvCxnSpPr/>
      </xdr:nvCxnSpPr>
      <xdr:spPr>
        <a:xfrm>
          <a:off x="965200" y="4000500"/>
          <a:ext cx="11620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>
      <xdr:nvCxnSpPr>
        <xdr:cNvPr id="21" name="直線コネクタ 20"/>
        <xdr:cNvCxnSpPr/>
      </xdr:nvCxnSpPr>
      <xdr:spPr>
        <a:xfrm>
          <a:off x="965200" y="4400550"/>
          <a:ext cx="11620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>
      <xdr:nvSpPr>
        <xdr:cNvPr id="12" name="正方形/長方形 11"/>
        <xdr:cNvSpPr/>
      </xdr:nvSpPr>
      <xdr:spPr>
        <a:xfrm>
          <a:off x="2273300" y="538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>
      <xdr:nvSpPr>
        <xdr:cNvPr id="14" name="正方形/長方形 13"/>
        <xdr:cNvSpPr/>
      </xdr:nvSpPr>
      <xdr:spPr>
        <a:xfrm>
          <a:off x="7197090" y="538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>
      <xdr:nvSpPr>
        <xdr:cNvPr id="15" name="正方形/長方形 14"/>
        <xdr:cNvSpPr/>
      </xdr:nvSpPr>
      <xdr:spPr>
        <a:xfrm>
          <a:off x="2667000" y="325755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>
      <xdr:nvSpPr>
        <xdr:cNvPr id="16" name="正方形/長方形 15"/>
        <xdr:cNvSpPr/>
      </xdr:nvSpPr>
      <xdr:spPr>
        <a:xfrm>
          <a:off x="2667000" y="365760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>
      <xdr:nvSpPr>
        <xdr:cNvPr id="17" name="正方形/長方形 16"/>
        <xdr:cNvSpPr/>
      </xdr:nvSpPr>
      <xdr:spPr>
        <a:xfrm>
          <a:off x="2667000" y="405765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>
      <xdr:nvSpPr>
        <xdr:cNvPr id="18" name="正方形/長方形 17"/>
        <xdr:cNvSpPr/>
      </xdr:nvSpPr>
      <xdr:spPr>
        <a:xfrm>
          <a:off x="2667000" y="445770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>
      <xdr:nvSpPr>
        <xdr:cNvPr id="2" name="正方形/長方形 14"/>
        <xdr:cNvSpPr/>
      </xdr:nvSpPr>
      <xdr:spPr>
        <a:xfrm>
          <a:off x="2667000" y="365760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>
      <xdr:nvSpPr>
        <xdr:cNvPr id="3" name="正方形/長方形 14"/>
        <xdr:cNvSpPr/>
      </xdr:nvSpPr>
      <xdr:spPr>
        <a:xfrm>
          <a:off x="2667000" y="405765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4" name="正方形/長方形 11"/>
        <xdr:cNvSpPr/>
      </xdr:nvSpPr>
      <xdr:spPr>
        <a:xfrm>
          <a:off x="2273300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6" name="正方形/長方形 13"/>
        <xdr:cNvSpPr/>
      </xdr:nvSpPr>
      <xdr:spPr>
        <a:xfrm>
          <a:off x="71970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>
      <xdr:nvSpPr>
        <xdr:cNvPr id="8" name="正方形/長方形 11"/>
        <xdr:cNvSpPr/>
      </xdr:nvSpPr>
      <xdr:spPr>
        <a:xfrm>
          <a:off x="2273300" y="576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>
      <xdr:nvSpPr>
        <xdr:cNvPr id="22" name="正方形/長方形 13"/>
        <xdr:cNvSpPr/>
      </xdr:nvSpPr>
      <xdr:spPr>
        <a:xfrm>
          <a:off x="7197090" y="576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>
      <xdr:nvSpPr>
        <xdr:cNvPr id="23" name="正方形/長方形 11"/>
        <xdr:cNvSpPr/>
      </xdr:nvSpPr>
      <xdr:spPr>
        <a:xfrm>
          <a:off x="2273300" y="576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>
      <xdr:nvSpPr>
        <xdr:cNvPr id="24" name="正方形/長方形 13"/>
        <xdr:cNvSpPr/>
      </xdr:nvSpPr>
      <xdr:spPr>
        <a:xfrm>
          <a:off x="7197090" y="576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25" name="正方形/長方形 11"/>
        <xdr:cNvSpPr/>
      </xdr:nvSpPr>
      <xdr:spPr>
        <a:xfrm>
          <a:off x="2273300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26" name="正方形/長方形 13"/>
        <xdr:cNvSpPr/>
      </xdr:nvSpPr>
      <xdr:spPr>
        <a:xfrm>
          <a:off x="71970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27" name="正方形/長方形 11"/>
        <xdr:cNvSpPr/>
      </xdr:nvSpPr>
      <xdr:spPr>
        <a:xfrm>
          <a:off x="2273300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28" name="正方形/長方形 13"/>
        <xdr:cNvSpPr/>
      </xdr:nvSpPr>
      <xdr:spPr>
        <a:xfrm>
          <a:off x="71970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29" name="正方形/長方形 11"/>
        <xdr:cNvSpPr/>
      </xdr:nvSpPr>
      <xdr:spPr>
        <a:xfrm>
          <a:off x="2273300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30" name="正方形/長方形 13"/>
        <xdr:cNvSpPr/>
      </xdr:nvSpPr>
      <xdr:spPr>
        <a:xfrm>
          <a:off x="71970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31" name="正方形/長方形 11"/>
        <xdr:cNvSpPr/>
      </xdr:nvSpPr>
      <xdr:spPr>
        <a:xfrm>
          <a:off x="2273300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1024" name="正方形/長方形 13"/>
        <xdr:cNvSpPr/>
      </xdr:nvSpPr>
      <xdr:spPr>
        <a:xfrm>
          <a:off x="71970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1026" name="正方形/長方形 11"/>
        <xdr:cNvSpPr/>
      </xdr:nvSpPr>
      <xdr:spPr>
        <a:xfrm>
          <a:off x="2273300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27" name="正方形/長方形 13"/>
        <xdr:cNvSpPr/>
      </xdr:nvSpPr>
      <xdr:spPr>
        <a:xfrm>
          <a:off x="71970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28" name="正方形/長方形 11"/>
        <xdr:cNvSpPr/>
      </xdr:nvSpPr>
      <xdr:spPr>
        <a:xfrm>
          <a:off x="2273300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29" name="正方形/長方形 13"/>
        <xdr:cNvSpPr/>
      </xdr:nvSpPr>
      <xdr:spPr>
        <a:xfrm>
          <a:off x="71970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1030" name="正方形/長方形 11"/>
        <xdr:cNvSpPr/>
      </xdr:nvSpPr>
      <xdr:spPr>
        <a:xfrm>
          <a:off x="2273300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31" name="正方形/長方形 13"/>
        <xdr:cNvSpPr/>
      </xdr:nvSpPr>
      <xdr:spPr>
        <a:xfrm>
          <a:off x="71970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1032" name="正方形/長方形 11"/>
        <xdr:cNvSpPr/>
      </xdr:nvSpPr>
      <xdr:spPr>
        <a:xfrm>
          <a:off x="2273300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33" name="正方形/長方形 13"/>
        <xdr:cNvSpPr/>
      </xdr:nvSpPr>
      <xdr:spPr>
        <a:xfrm>
          <a:off x="71970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34" name="正方形/長方形 11"/>
        <xdr:cNvSpPr/>
      </xdr:nvSpPr>
      <xdr:spPr>
        <a:xfrm>
          <a:off x="2273300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5" name="正方形/長方形 13"/>
        <xdr:cNvSpPr/>
      </xdr:nvSpPr>
      <xdr:spPr>
        <a:xfrm>
          <a:off x="71970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36" name="正方形/長方形 11"/>
        <xdr:cNvSpPr/>
      </xdr:nvSpPr>
      <xdr:spPr>
        <a:xfrm>
          <a:off x="2273300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7" name="正方形/長方形 13"/>
        <xdr:cNvSpPr/>
      </xdr:nvSpPr>
      <xdr:spPr>
        <a:xfrm>
          <a:off x="71970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38" name="正方形/長方形 11"/>
        <xdr:cNvSpPr/>
      </xdr:nvSpPr>
      <xdr:spPr>
        <a:xfrm>
          <a:off x="2273300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9" name="正方形/長方形 13"/>
        <xdr:cNvSpPr/>
      </xdr:nvSpPr>
      <xdr:spPr>
        <a:xfrm>
          <a:off x="71970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40" name="正方形/長方形 11"/>
        <xdr:cNvSpPr/>
      </xdr:nvSpPr>
      <xdr:spPr>
        <a:xfrm>
          <a:off x="2273300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1" name="正方形/長方形 13"/>
        <xdr:cNvSpPr/>
      </xdr:nvSpPr>
      <xdr:spPr>
        <a:xfrm>
          <a:off x="71970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42" name="正方形/長方形 11"/>
        <xdr:cNvSpPr/>
      </xdr:nvSpPr>
      <xdr:spPr>
        <a:xfrm>
          <a:off x="2273300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43" name="正方形/長方形 13"/>
        <xdr:cNvSpPr/>
      </xdr:nvSpPr>
      <xdr:spPr>
        <a:xfrm>
          <a:off x="71970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44" name="正方形/長方形 11"/>
        <xdr:cNvSpPr/>
      </xdr:nvSpPr>
      <xdr:spPr>
        <a:xfrm>
          <a:off x="2273300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45" name="正方形/長方形 13"/>
        <xdr:cNvSpPr/>
      </xdr:nvSpPr>
      <xdr:spPr>
        <a:xfrm>
          <a:off x="71970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46" name="正方形/長方形 11"/>
        <xdr:cNvSpPr/>
      </xdr:nvSpPr>
      <xdr:spPr>
        <a:xfrm>
          <a:off x="2273300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7" name="正方形/長方形 13"/>
        <xdr:cNvSpPr/>
      </xdr:nvSpPr>
      <xdr:spPr>
        <a:xfrm>
          <a:off x="71970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48" name="正方形/長方形 11"/>
        <xdr:cNvSpPr/>
      </xdr:nvSpPr>
      <xdr:spPr>
        <a:xfrm>
          <a:off x="2273300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9" name="正方形/長方形 13"/>
        <xdr:cNvSpPr/>
      </xdr:nvSpPr>
      <xdr:spPr>
        <a:xfrm>
          <a:off x="71970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50" name="正方形/長方形 11"/>
        <xdr:cNvSpPr/>
      </xdr:nvSpPr>
      <xdr:spPr>
        <a:xfrm>
          <a:off x="2273300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1" name="正方形/長方形 13"/>
        <xdr:cNvSpPr/>
      </xdr:nvSpPr>
      <xdr:spPr>
        <a:xfrm>
          <a:off x="71970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52" name="正方形/長方形 11"/>
        <xdr:cNvSpPr/>
      </xdr:nvSpPr>
      <xdr:spPr>
        <a:xfrm>
          <a:off x="2273300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53" name="正方形/長方形 13"/>
        <xdr:cNvSpPr/>
      </xdr:nvSpPr>
      <xdr:spPr>
        <a:xfrm>
          <a:off x="71970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54" name="正方形/長方形 11"/>
        <xdr:cNvSpPr/>
      </xdr:nvSpPr>
      <xdr:spPr>
        <a:xfrm>
          <a:off x="2273300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5" name="正方形/長方形 13"/>
        <xdr:cNvSpPr/>
      </xdr:nvSpPr>
      <xdr:spPr>
        <a:xfrm>
          <a:off x="71970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56" name="正方形/長方形 11"/>
        <xdr:cNvSpPr/>
      </xdr:nvSpPr>
      <xdr:spPr>
        <a:xfrm>
          <a:off x="2273300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7" name="正方形/長方形 13"/>
        <xdr:cNvSpPr/>
      </xdr:nvSpPr>
      <xdr:spPr>
        <a:xfrm>
          <a:off x="71970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58" name="正方形/長方形 11"/>
        <xdr:cNvSpPr/>
      </xdr:nvSpPr>
      <xdr:spPr>
        <a:xfrm>
          <a:off x="2273300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59" name="正方形/長方形 13"/>
        <xdr:cNvSpPr/>
      </xdr:nvSpPr>
      <xdr:spPr>
        <a:xfrm>
          <a:off x="71970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0" name="正方形/長方形 11"/>
        <xdr:cNvSpPr/>
      </xdr:nvSpPr>
      <xdr:spPr>
        <a:xfrm>
          <a:off x="2273300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1" name="正方形/長方形 13"/>
        <xdr:cNvSpPr/>
      </xdr:nvSpPr>
      <xdr:spPr>
        <a:xfrm>
          <a:off x="71970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2" name="正方形/長方形 11"/>
        <xdr:cNvSpPr/>
      </xdr:nvSpPr>
      <xdr:spPr>
        <a:xfrm>
          <a:off x="2273300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3" name="正方形/長方形 13"/>
        <xdr:cNvSpPr/>
      </xdr:nvSpPr>
      <xdr:spPr>
        <a:xfrm>
          <a:off x="71970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4" name="正方形/長方形 11"/>
        <xdr:cNvSpPr/>
      </xdr:nvSpPr>
      <xdr:spPr>
        <a:xfrm>
          <a:off x="2273300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5" name="正方形/長方形 13"/>
        <xdr:cNvSpPr/>
      </xdr:nvSpPr>
      <xdr:spPr>
        <a:xfrm>
          <a:off x="71970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6" name="正方形/長方形 11"/>
        <xdr:cNvSpPr/>
      </xdr:nvSpPr>
      <xdr:spPr>
        <a:xfrm>
          <a:off x="2273300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7" name="正方形/長方形 13"/>
        <xdr:cNvSpPr/>
      </xdr:nvSpPr>
      <xdr:spPr>
        <a:xfrm>
          <a:off x="71970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8" name="正方形/長方形 11"/>
        <xdr:cNvSpPr/>
      </xdr:nvSpPr>
      <xdr:spPr>
        <a:xfrm>
          <a:off x="2273300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9" name="正方形/長方形 13"/>
        <xdr:cNvSpPr/>
      </xdr:nvSpPr>
      <xdr:spPr>
        <a:xfrm>
          <a:off x="71970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70" name="正方形/長方形 11"/>
        <xdr:cNvSpPr/>
      </xdr:nvSpPr>
      <xdr:spPr>
        <a:xfrm>
          <a:off x="2273300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1" name="正方形/長方形 13"/>
        <xdr:cNvSpPr/>
      </xdr:nvSpPr>
      <xdr:spPr>
        <a:xfrm>
          <a:off x="71970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72" name="正方形/長方形 11"/>
        <xdr:cNvSpPr/>
      </xdr:nvSpPr>
      <xdr:spPr>
        <a:xfrm>
          <a:off x="2273300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73" name="正方形/長方形 13"/>
        <xdr:cNvSpPr/>
      </xdr:nvSpPr>
      <xdr:spPr>
        <a:xfrm>
          <a:off x="71970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74" name="正方形/長方形 11"/>
        <xdr:cNvSpPr/>
      </xdr:nvSpPr>
      <xdr:spPr>
        <a:xfrm>
          <a:off x="2273300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5" name="正方形/長方形 13"/>
        <xdr:cNvSpPr/>
      </xdr:nvSpPr>
      <xdr:spPr>
        <a:xfrm>
          <a:off x="71970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76" name="正方形/長方形 11"/>
        <xdr:cNvSpPr/>
      </xdr:nvSpPr>
      <xdr:spPr>
        <a:xfrm>
          <a:off x="2273300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7" name="正方形/長方形 13"/>
        <xdr:cNvSpPr/>
      </xdr:nvSpPr>
      <xdr:spPr>
        <a:xfrm>
          <a:off x="71970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78" name="正方形/長方形 11"/>
        <xdr:cNvSpPr/>
      </xdr:nvSpPr>
      <xdr:spPr>
        <a:xfrm>
          <a:off x="2273300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79" name="正方形/長方形 13"/>
        <xdr:cNvSpPr/>
      </xdr:nvSpPr>
      <xdr:spPr>
        <a:xfrm>
          <a:off x="71970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0" name="正方形/長方形 11"/>
        <xdr:cNvSpPr/>
      </xdr:nvSpPr>
      <xdr:spPr>
        <a:xfrm>
          <a:off x="2273300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1" name="正方形/長方形 13"/>
        <xdr:cNvSpPr/>
      </xdr:nvSpPr>
      <xdr:spPr>
        <a:xfrm>
          <a:off x="71970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2" name="正方形/長方形 11"/>
        <xdr:cNvSpPr/>
      </xdr:nvSpPr>
      <xdr:spPr>
        <a:xfrm>
          <a:off x="2273300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3" name="正方形/長方形 13"/>
        <xdr:cNvSpPr/>
      </xdr:nvSpPr>
      <xdr:spPr>
        <a:xfrm>
          <a:off x="71970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4" name="正方形/長方形 11"/>
        <xdr:cNvSpPr/>
      </xdr:nvSpPr>
      <xdr:spPr>
        <a:xfrm>
          <a:off x="2273300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5" name="正方形/長方形 13"/>
        <xdr:cNvSpPr/>
      </xdr:nvSpPr>
      <xdr:spPr>
        <a:xfrm>
          <a:off x="71970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6" name="正方形/長方形 11"/>
        <xdr:cNvSpPr/>
      </xdr:nvSpPr>
      <xdr:spPr>
        <a:xfrm>
          <a:off x="2273300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7" name="正方形/長方形 13"/>
        <xdr:cNvSpPr/>
      </xdr:nvSpPr>
      <xdr:spPr>
        <a:xfrm>
          <a:off x="71970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8" name="正方形/長方形 11"/>
        <xdr:cNvSpPr/>
      </xdr:nvSpPr>
      <xdr:spPr>
        <a:xfrm>
          <a:off x="2273300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9" name="正方形/長方形 13"/>
        <xdr:cNvSpPr/>
      </xdr:nvSpPr>
      <xdr:spPr>
        <a:xfrm>
          <a:off x="71970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0" name="正方形/長方形 11"/>
        <xdr:cNvSpPr/>
      </xdr:nvSpPr>
      <xdr:spPr>
        <a:xfrm>
          <a:off x="2273300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1" name="正方形/長方形 13"/>
        <xdr:cNvSpPr/>
      </xdr:nvSpPr>
      <xdr:spPr>
        <a:xfrm>
          <a:off x="71970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2" name="正方形/長方形 11"/>
        <xdr:cNvSpPr/>
      </xdr:nvSpPr>
      <xdr:spPr>
        <a:xfrm>
          <a:off x="2273300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3" name="正方形/長方形 13"/>
        <xdr:cNvSpPr/>
      </xdr:nvSpPr>
      <xdr:spPr>
        <a:xfrm>
          <a:off x="71970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4" name="正方形/長方形 11"/>
        <xdr:cNvSpPr/>
      </xdr:nvSpPr>
      <xdr:spPr>
        <a:xfrm>
          <a:off x="2273300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5" name="正方形/長方形 13"/>
        <xdr:cNvSpPr/>
      </xdr:nvSpPr>
      <xdr:spPr>
        <a:xfrm>
          <a:off x="71970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6" name="正方形/長方形 11"/>
        <xdr:cNvSpPr/>
      </xdr:nvSpPr>
      <xdr:spPr>
        <a:xfrm>
          <a:off x="2273300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7" name="正方形/長方形 13"/>
        <xdr:cNvSpPr/>
      </xdr:nvSpPr>
      <xdr:spPr>
        <a:xfrm>
          <a:off x="71970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8" name="正方形/長方形 11"/>
        <xdr:cNvSpPr/>
      </xdr:nvSpPr>
      <xdr:spPr>
        <a:xfrm>
          <a:off x="2273300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9" name="正方形/長方形 13"/>
        <xdr:cNvSpPr/>
      </xdr:nvSpPr>
      <xdr:spPr>
        <a:xfrm>
          <a:off x="71970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00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1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102" name="正方形/長方形 11"/>
        <xdr:cNvSpPr/>
      </xdr:nvSpPr>
      <xdr:spPr>
        <a:xfrm>
          <a:off x="2273300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103" name="正方形/長方形 13"/>
        <xdr:cNvSpPr/>
      </xdr:nvSpPr>
      <xdr:spPr>
        <a:xfrm>
          <a:off x="71970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104" name="正方形/長方形 11"/>
        <xdr:cNvSpPr/>
      </xdr:nvSpPr>
      <xdr:spPr>
        <a:xfrm>
          <a:off x="2273300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105" name="正方形/長方形 13"/>
        <xdr:cNvSpPr/>
      </xdr:nvSpPr>
      <xdr:spPr>
        <a:xfrm>
          <a:off x="71970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06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7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08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9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0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1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2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3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4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5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6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7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8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9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0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1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2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3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4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5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6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7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8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9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0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1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2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3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4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5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36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37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8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9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40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41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2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3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4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5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6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7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8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9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0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1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2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3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4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5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6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7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8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9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0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1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2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3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4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5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6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7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8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9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0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1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2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3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4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5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6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7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8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9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80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1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82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83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84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85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86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7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88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9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0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1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2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3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4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5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6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7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8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9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0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1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2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3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4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5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6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7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8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9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0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1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2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3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4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5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6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7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8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9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0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1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2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3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4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5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6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7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8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9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30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1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32" name="正方形/長方形 11"/>
        <xdr:cNvSpPr/>
      </xdr:nvSpPr>
      <xdr:spPr>
        <a:xfrm>
          <a:off x="2273300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33" name="正方形/長方形 13"/>
        <xdr:cNvSpPr/>
      </xdr:nvSpPr>
      <xdr:spPr>
        <a:xfrm>
          <a:off x="71970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34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5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36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7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38" name="正方形/長方形 11"/>
        <xdr:cNvSpPr/>
      </xdr:nvSpPr>
      <xdr:spPr>
        <a:xfrm>
          <a:off x="2273300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39" name="正方形/長方形 13"/>
        <xdr:cNvSpPr/>
      </xdr:nvSpPr>
      <xdr:spPr>
        <a:xfrm>
          <a:off x="71970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40" name="正方形/長方形 11"/>
        <xdr:cNvSpPr/>
      </xdr:nvSpPr>
      <xdr:spPr>
        <a:xfrm>
          <a:off x="2273300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41" name="正方形/長方形 13"/>
        <xdr:cNvSpPr/>
      </xdr:nvSpPr>
      <xdr:spPr>
        <a:xfrm>
          <a:off x="71970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42" name="正方形/長方形 11"/>
        <xdr:cNvSpPr/>
      </xdr:nvSpPr>
      <xdr:spPr>
        <a:xfrm>
          <a:off x="2273300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43" name="正方形/長方形 13"/>
        <xdr:cNvSpPr/>
      </xdr:nvSpPr>
      <xdr:spPr>
        <a:xfrm>
          <a:off x="71970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600000000000000" charset="-128"/>
              <a:ea typeface="HG丸ｺﾞｼｯｸM-PRO" panose="020F0600000000000000" charset="-128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600000000000000" charset="-128"/>
            <a:ea typeface="HG丸ｺﾞｼｯｸM-PRO" panose="020F0600000000000000" charset="-128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600000000000000" charset="-128"/>
            <a:ea typeface="HG丸ｺﾞｼｯｸM-PRO" panose="020F0600000000000000" charset="-128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600000000000000" charset="-128"/>
              <a:ea typeface="HG丸ｺﾞｼｯｸM-PRO" panose="020F0600000000000000" charset="-128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600000000000000" charset="-128"/>
            <a:ea typeface="HG丸ｺﾞｼｯｸM-PRO" panose="020F060000000000000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57"/>
  </sheetPr>
  <dimension ref="A1:AY56"/>
  <sheetViews>
    <sheetView showGridLines="0" tabSelected="1" view="pageBreakPreview" zoomScaleNormal="100" zoomScaleSheetLayoutView="100" topLeftCell="A25" workbookViewId="0">
      <selection activeCell="B41" sqref="B41:B42"/>
    </sheetView>
  </sheetViews>
  <sheetFormatPr defaultColWidth="9" defaultRowHeight="15"/>
  <cols>
    <col min="1" max="2" width="6.10833333333333" style="36" customWidth="1"/>
    <col min="3" max="6" width="7.33333333333333" style="36" customWidth="1"/>
    <col min="7" max="15" width="6.10833333333333" style="36" customWidth="1"/>
    <col min="16" max="45" width="1.66666666666667" customWidth="1"/>
    <col min="46" max="46" width="5.88333333333333" style="36" customWidth="1"/>
    <col min="47" max="47" width="20.1083333333333" style="36" customWidth="1"/>
    <col min="48" max="48" width="9.21666666666667" style="36" customWidth="1"/>
    <col min="49" max="49" width="12" style="36" customWidth="1"/>
    <col min="50" max="50" width="12.1083333333333" style="36" customWidth="1"/>
    <col min="51" max="51" width="11.3333333333333" style="36" customWidth="1"/>
    <col min="52" max="52" width="6.66666666666667" style="36" customWidth="1"/>
    <col min="53" max="16384" width="9" style="36"/>
  </cols>
  <sheetData>
    <row r="1" ht="29.25" spans="1:45">
      <c r="A1" s="233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</row>
    <row r="2" ht="14.4" customHeight="1" spans="1:50">
      <c r="A2" s="235" t="s">
        <v>1</v>
      </c>
      <c r="B2" s="236"/>
      <c r="C2" s="237" t="s">
        <v>2</v>
      </c>
      <c r="D2" s="238"/>
      <c r="E2" s="238"/>
      <c r="F2" s="238"/>
      <c r="G2" s="238"/>
      <c r="H2" s="238"/>
      <c r="I2" s="333"/>
      <c r="J2" s="334" t="s">
        <v>3</v>
      </c>
      <c r="K2" s="335"/>
      <c r="L2" s="335"/>
      <c r="M2" s="335"/>
      <c r="N2" s="335"/>
      <c r="O2" s="336"/>
      <c r="P2" s="334" t="s">
        <v>4</v>
      </c>
      <c r="Q2" s="376"/>
      <c r="R2" s="376"/>
      <c r="S2" s="376"/>
      <c r="T2" s="376"/>
      <c r="U2" s="376"/>
      <c r="V2" s="376"/>
      <c r="W2" s="376"/>
      <c r="X2" s="376"/>
      <c r="Y2" s="376"/>
      <c r="Z2" s="376"/>
      <c r="AA2" s="376"/>
      <c r="AB2" s="376"/>
      <c r="AC2" s="376"/>
      <c r="AD2" s="376"/>
      <c r="AE2" s="407" t="s">
        <v>5</v>
      </c>
      <c r="AF2" s="407"/>
      <c r="AG2" s="407"/>
      <c r="AH2" s="407"/>
      <c r="AI2" s="407"/>
      <c r="AJ2" s="407"/>
      <c r="AK2" s="407"/>
      <c r="AL2" s="407"/>
      <c r="AM2" s="407"/>
      <c r="AN2" s="407"/>
      <c r="AO2" s="407"/>
      <c r="AP2" s="407"/>
      <c r="AQ2" s="407"/>
      <c r="AR2" s="407"/>
      <c r="AS2" s="334"/>
      <c r="AT2" s="440"/>
      <c r="AV2" s="441" t="s">
        <v>6</v>
      </c>
      <c r="AW2" t="s">
        <v>7</v>
      </c>
      <c r="AX2" t="s">
        <v>8</v>
      </c>
    </row>
    <row r="3" ht="24" customHeight="1" spans="1:51">
      <c r="A3" s="239" t="s">
        <v>9</v>
      </c>
      <c r="B3" s="240"/>
      <c r="C3" s="241" t="s">
        <v>10</v>
      </c>
      <c r="D3" s="242"/>
      <c r="E3" s="242"/>
      <c r="F3" s="242"/>
      <c r="G3" s="242"/>
      <c r="H3" s="242"/>
      <c r="I3" s="337"/>
      <c r="J3" s="338" t="s">
        <v>6</v>
      </c>
      <c r="K3" s="339"/>
      <c r="L3" s="339"/>
      <c r="M3" s="339"/>
      <c r="N3" s="339"/>
      <c r="O3" s="340"/>
      <c r="P3" s="341" t="s">
        <v>11</v>
      </c>
      <c r="Q3" s="377"/>
      <c r="R3" s="377"/>
      <c r="S3" s="377"/>
      <c r="T3" s="377"/>
      <c r="U3" s="377"/>
      <c r="V3" s="377"/>
      <c r="W3" s="377"/>
      <c r="X3" s="377"/>
      <c r="Y3" s="377"/>
      <c r="Z3" s="377"/>
      <c r="AA3" s="377"/>
      <c r="AB3" s="377"/>
      <c r="AC3" s="377"/>
      <c r="AD3" s="377"/>
      <c r="AE3" s="408" t="s">
        <v>8</v>
      </c>
      <c r="AF3" s="408"/>
      <c r="AG3" s="408"/>
      <c r="AH3" s="408"/>
      <c r="AI3" s="408"/>
      <c r="AJ3" s="408"/>
      <c r="AK3" s="408"/>
      <c r="AL3" s="408"/>
      <c r="AM3" s="408"/>
      <c r="AN3" s="408"/>
      <c r="AO3" s="408"/>
      <c r="AP3" s="408"/>
      <c r="AQ3" s="408"/>
      <c r="AR3" s="408"/>
      <c r="AS3" s="442"/>
      <c r="AT3" s="443"/>
      <c r="AV3" s="441" t="s">
        <v>12</v>
      </c>
      <c r="AW3" t="s">
        <v>13</v>
      </c>
      <c r="AX3" t="s">
        <v>14</v>
      </c>
      <c r="AY3" t="s">
        <v>15</v>
      </c>
    </row>
    <row r="4" ht="20.1" customHeight="1" spans="1:51">
      <c r="A4" s="243" t="s">
        <v>16</v>
      </c>
      <c r="B4" s="244"/>
      <c r="C4" s="245">
        <v>433327012</v>
      </c>
      <c r="D4" s="246"/>
      <c r="E4" s="246"/>
      <c r="F4" s="246"/>
      <c r="G4" s="246"/>
      <c r="H4" s="246"/>
      <c r="I4" s="342"/>
      <c r="J4" s="343" t="s">
        <v>17</v>
      </c>
      <c r="K4" s="344"/>
      <c r="L4" s="344"/>
      <c r="M4" s="344"/>
      <c r="N4" s="344"/>
      <c r="O4" s="345"/>
      <c r="P4" s="346" t="s">
        <v>18</v>
      </c>
      <c r="Q4" s="346"/>
      <c r="R4" s="346"/>
      <c r="S4" s="346"/>
      <c r="T4" s="346"/>
      <c r="U4" s="346"/>
      <c r="V4" s="346"/>
      <c r="W4" s="346"/>
      <c r="X4" s="346"/>
      <c r="Y4" s="346"/>
      <c r="Z4" s="346"/>
      <c r="AA4" s="346"/>
      <c r="AB4" s="346"/>
      <c r="AC4" s="346"/>
      <c r="AD4" s="346"/>
      <c r="AE4" s="346"/>
      <c r="AF4" s="346"/>
      <c r="AG4" s="346"/>
      <c r="AH4" s="346"/>
      <c r="AI4" s="346"/>
      <c r="AJ4" s="346"/>
      <c r="AK4" s="346"/>
      <c r="AL4" s="346"/>
      <c r="AM4" s="346"/>
      <c r="AN4" s="346"/>
      <c r="AO4" s="346"/>
      <c r="AP4" s="346"/>
      <c r="AQ4" s="346"/>
      <c r="AR4" s="346"/>
      <c r="AS4" s="350"/>
      <c r="AT4" s="443"/>
      <c r="AV4" s="441" t="s">
        <v>19</v>
      </c>
      <c r="AW4" t="str">
        <f t="shared" ref="AW4:AY4" si="0">AW3</f>
        <v>北西支部</v>
      </c>
      <c r="AX4" t="str">
        <f t="shared" si="0"/>
        <v>北東支部</v>
      </c>
      <c r="AY4" t="str">
        <f t="shared" si="0"/>
        <v>南房総支部</v>
      </c>
    </row>
    <row r="5" ht="20.1" customHeight="1" spans="1:49">
      <c r="A5" s="247" t="s">
        <v>20</v>
      </c>
      <c r="B5" s="248"/>
      <c r="C5" s="249"/>
      <c r="D5" s="250"/>
      <c r="E5" s="250"/>
      <c r="F5" s="250"/>
      <c r="G5" s="250"/>
      <c r="H5" s="250"/>
      <c r="I5" s="347"/>
      <c r="J5" s="348">
        <v>16003</v>
      </c>
      <c r="K5" s="348"/>
      <c r="L5" s="348"/>
      <c r="M5" s="348"/>
      <c r="N5" s="348"/>
      <c r="O5" s="348"/>
      <c r="P5" s="349" t="s">
        <v>21</v>
      </c>
      <c r="Q5" s="378"/>
      <c r="R5" s="378"/>
      <c r="S5" s="378"/>
      <c r="T5" s="378"/>
      <c r="U5" s="378"/>
      <c r="V5" s="378"/>
      <c r="W5" s="378"/>
      <c r="X5" s="378"/>
      <c r="Y5" s="378"/>
      <c r="Z5" s="378"/>
      <c r="AA5" s="378"/>
      <c r="AB5" s="378"/>
      <c r="AC5" s="378"/>
      <c r="AD5" s="378"/>
      <c r="AE5" s="349" t="s">
        <v>22</v>
      </c>
      <c r="AF5" s="378"/>
      <c r="AG5" s="378"/>
      <c r="AH5" s="378"/>
      <c r="AI5" s="378"/>
      <c r="AJ5" s="378"/>
      <c r="AK5" s="420"/>
      <c r="AL5" s="420"/>
      <c r="AM5" s="420"/>
      <c r="AN5" s="420"/>
      <c r="AO5" s="420"/>
      <c r="AP5" s="420"/>
      <c r="AQ5" s="420"/>
      <c r="AR5" s="420"/>
      <c r="AS5" s="444"/>
      <c r="AT5" s="443"/>
      <c r="AV5" s="441" t="s">
        <v>23</v>
      </c>
      <c r="AW5" t="s">
        <v>24</v>
      </c>
    </row>
    <row r="6" ht="22.5" customHeight="1" spans="1:46">
      <c r="A6" s="251" t="s">
        <v>25</v>
      </c>
      <c r="B6" s="252"/>
      <c r="C6" s="253" t="s">
        <v>26</v>
      </c>
      <c r="D6" s="254"/>
      <c r="E6" s="255" t="s">
        <v>27</v>
      </c>
      <c r="F6" s="256"/>
      <c r="G6" s="257" t="s">
        <v>28</v>
      </c>
      <c r="H6" s="257"/>
      <c r="I6" s="257"/>
      <c r="J6" s="257" t="s">
        <v>29</v>
      </c>
      <c r="K6" s="257"/>
      <c r="L6" s="257"/>
      <c r="M6" s="257" t="s">
        <v>30</v>
      </c>
      <c r="N6" s="257"/>
      <c r="O6" s="257"/>
      <c r="P6" s="350" t="s">
        <v>31</v>
      </c>
      <c r="Q6" s="379"/>
      <c r="R6" s="379"/>
      <c r="S6" s="379"/>
      <c r="T6" s="379"/>
      <c r="U6" s="379"/>
      <c r="V6" s="379"/>
      <c r="W6" s="379"/>
      <c r="X6" s="379"/>
      <c r="Y6" s="379"/>
      <c r="Z6" s="379"/>
      <c r="AA6" s="379"/>
      <c r="AB6" s="379"/>
      <c r="AC6" s="379"/>
      <c r="AD6" s="379"/>
      <c r="AE6" s="379"/>
      <c r="AF6" s="379"/>
      <c r="AG6" s="379"/>
      <c r="AH6" s="379"/>
      <c r="AI6" s="379"/>
      <c r="AJ6" s="379"/>
      <c r="AK6" s="421" t="s">
        <v>32</v>
      </c>
      <c r="AL6" s="421"/>
      <c r="AM6" s="421"/>
      <c r="AN6" s="421"/>
      <c r="AO6" s="421"/>
      <c r="AP6" s="421"/>
      <c r="AQ6" s="421"/>
      <c r="AR6" s="421"/>
      <c r="AS6" s="421"/>
      <c r="AT6" s="445" t="s">
        <v>33</v>
      </c>
    </row>
    <row r="7" ht="13.5" customHeight="1" spans="1:46">
      <c r="A7" s="251"/>
      <c r="B7" s="252"/>
      <c r="C7" s="258" t="s">
        <v>34</v>
      </c>
      <c r="D7" s="259"/>
      <c r="E7" s="260" t="s">
        <v>35</v>
      </c>
      <c r="F7" s="261"/>
      <c r="G7" s="262">
        <v>505772346</v>
      </c>
      <c r="H7" s="262"/>
      <c r="I7" s="262"/>
      <c r="J7" s="458" t="s">
        <v>36</v>
      </c>
      <c r="K7" s="262"/>
      <c r="L7" s="262"/>
      <c r="M7" s="262"/>
      <c r="N7" s="262"/>
      <c r="O7" s="262"/>
      <c r="P7" s="351" t="s">
        <v>37</v>
      </c>
      <c r="Q7" s="380"/>
      <c r="R7" s="381" t="s">
        <v>38</v>
      </c>
      <c r="S7" s="381"/>
      <c r="T7" s="381"/>
      <c r="U7" s="381"/>
      <c r="V7" s="382" t="s">
        <v>39</v>
      </c>
      <c r="W7" s="383" t="s">
        <v>40</v>
      </c>
      <c r="X7" s="383"/>
      <c r="Y7" s="383"/>
      <c r="Z7" s="383"/>
      <c r="AA7" s="383"/>
      <c r="AB7" s="383"/>
      <c r="AC7" s="383"/>
      <c r="AD7" s="383"/>
      <c r="AE7" s="383"/>
      <c r="AF7" s="383"/>
      <c r="AG7" s="383"/>
      <c r="AH7" s="383"/>
      <c r="AI7" s="383"/>
      <c r="AJ7" s="383"/>
      <c r="AK7" s="422" t="s">
        <v>41</v>
      </c>
      <c r="AL7" s="423" t="s">
        <v>42</v>
      </c>
      <c r="AM7" s="423"/>
      <c r="AN7" s="423"/>
      <c r="AO7" s="423"/>
      <c r="AP7" s="423"/>
      <c r="AQ7" s="423"/>
      <c r="AR7" s="423"/>
      <c r="AS7" s="446" t="s">
        <v>43</v>
      </c>
      <c r="AT7" s="447">
        <v>48</v>
      </c>
    </row>
    <row r="8" ht="18" customHeight="1" spans="1:46">
      <c r="A8" s="251"/>
      <c r="B8" s="252"/>
      <c r="C8" s="263" t="s">
        <v>44</v>
      </c>
      <c r="D8" s="264"/>
      <c r="E8" s="265" t="s">
        <v>45</v>
      </c>
      <c r="F8" s="266"/>
      <c r="G8" s="262"/>
      <c r="H8" s="262"/>
      <c r="I8" s="262"/>
      <c r="J8" s="262"/>
      <c r="K8" s="262"/>
      <c r="L8" s="262"/>
      <c r="M8" s="262"/>
      <c r="N8" s="262"/>
      <c r="O8" s="262"/>
      <c r="P8" s="352" t="s">
        <v>46</v>
      </c>
      <c r="Q8" s="384"/>
      <c r="R8" s="384"/>
      <c r="S8" s="384"/>
      <c r="T8" s="384"/>
      <c r="U8" s="384"/>
      <c r="V8" s="384"/>
      <c r="W8" s="384"/>
      <c r="X8" s="384"/>
      <c r="Y8" s="384"/>
      <c r="Z8" s="384"/>
      <c r="AA8" s="384"/>
      <c r="AB8" s="384"/>
      <c r="AC8" s="384"/>
      <c r="AD8" s="384"/>
      <c r="AE8" s="384"/>
      <c r="AF8" s="384"/>
      <c r="AG8" s="384"/>
      <c r="AH8" s="384"/>
      <c r="AI8" s="384"/>
      <c r="AJ8" s="384"/>
      <c r="AK8" s="424" t="s">
        <v>47</v>
      </c>
      <c r="AL8" s="425"/>
      <c r="AM8" s="425"/>
      <c r="AN8" s="425"/>
      <c r="AO8" s="448" t="s">
        <v>39</v>
      </c>
      <c r="AP8" s="425" t="s">
        <v>48</v>
      </c>
      <c r="AQ8" s="425"/>
      <c r="AR8" s="425"/>
      <c r="AS8" s="449"/>
      <c r="AT8" s="447"/>
    </row>
    <row r="9" ht="14.4" customHeight="1" spans="1:46">
      <c r="A9" s="251" t="s">
        <v>49</v>
      </c>
      <c r="B9" s="252"/>
      <c r="C9" s="258" t="s">
        <v>50</v>
      </c>
      <c r="D9" s="259"/>
      <c r="E9" s="260" t="s">
        <v>51</v>
      </c>
      <c r="F9" s="261"/>
      <c r="G9" s="262">
        <v>509253793</v>
      </c>
      <c r="H9" s="262"/>
      <c r="I9" s="262"/>
      <c r="J9" s="262">
        <v>291127</v>
      </c>
      <c r="K9" s="262"/>
      <c r="L9" s="262"/>
      <c r="M9" s="262"/>
      <c r="N9" s="262"/>
      <c r="O9" s="262"/>
      <c r="P9" s="351" t="s">
        <v>37</v>
      </c>
      <c r="Q9" s="380"/>
      <c r="R9" s="381"/>
      <c r="S9" s="381"/>
      <c r="T9" s="381"/>
      <c r="U9" s="381"/>
      <c r="V9" s="382" t="s">
        <v>39</v>
      </c>
      <c r="W9" s="383"/>
      <c r="X9" s="383"/>
      <c r="Y9" s="383"/>
      <c r="Z9" s="383"/>
      <c r="AA9" s="383"/>
      <c r="AB9" s="383"/>
      <c r="AC9" s="383"/>
      <c r="AD9" s="383"/>
      <c r="AE9" s="383"/>
      <c r="AF9" s="383"/>
      <c r="AG9" s="383"/>
      <c r="AH9" s="383"/>
      <c r="AI9" s="383"/>
      <c r="AJ9" s="426"/>
      <c r="AK9" s="422" t="s">
        <v>41</v>
      </c>
      <c r="AL9" s="423"/>
      <c r="AM9" s="423"/>
      <c r="AN9" s="423"/>
      <c r="AO9" s="423"/>
      <c r="AP9" s="423"/>
      <c r="AQ9" s="423"/>
      <c r="AR9" s="423"/>
      <c r="AS9" s="446" t="s">
        <v>43</v>
      </c>
      <c r="AT9" s="450">
        <v>41</v>
      </c>
    </row>
    <row r="10" ht="18" customHeight="1" spans="1:46">
      <c r="A10" s="251"/>
      <c r="B10" s="252"/>
      <c r="C10" s="263" t="s">
        <v>52</v>
      </c>
      <c r="D10" s="264"/>
      <c r="E10" s="265" t="s">
        <v>53</v>
      </c>
      <c r="F10" s="266"/>
      <c r="G10" s="262"/>
      <c r="H10" s="262"/>
      <c r="I10" s="262"/>
      <c r="J10" s="262"/>
      <c r="K10" s="262"/>
      <c r="L10" s="262"/>
      <c r="M10" s="262"/>
      <c r="N10" s="262"/>
      <c r="O10" s="262"/>
      <c r="P10" s="352"/>
      <c r="Q10" s="384"/>
      <c r="R10" s="384"/>
      <c r="S10" s="384"/>
      <c r="T10" s="384"/>
      <c r="U10" s="384"/>
      <c r="V10" s="384"/>
      <c r="W10" s="384"/>
      <c r="X10" s="384"/>
      <c r="Y10" s="384"/>
      <c r="Z10" s="384"/>
      <c r="AA10" s="384"/>
      <c r="AB10" s="384"/>
      <c r="AC10" s="384"/>
      <c r="AD10" s="384"/>
      <c r="AE10" s="384"/>
      <c r="AF10" s="384"/>
      <c r="AG10" s="384"/>
      <c r="AH10" s="384"/>
      <c r="AI10" s="384"/>
      <c r="AJ10" s="427"/>
      <c r="AK10" s="424"/>
      <c r="AL10" s="425"/>
      <c r="AM10" s="425"/>
      <c r="AN10" s="425"/>
      <c r="AO10" s="448" t="s">
        <v>39</v>
      </c>
      <c r="AP10" s="425"/>
      <c r="AQ10" s="425"/>
      <c r="AR10" s="425"/>
      <c r="AS10" s="449"/>
      <c r="AT10" s="450"/>
    </row>
    <row r="11" ht="14.4" customHeight="1" spans="1:46">
      <c r="A11" s="251" t="s">
        <v>54</v>
      </c>
      <c r="B11" s="252"/>
      <c r="C11" s="258" t="s">
        <v>55</v>
      </c>
      <c r="D11" s="259"/>
      <c r="E11" s="260" t="s">
        <v>56</v>
      </c>
      <c r="F11" s="261"/>
      <c r="G11" s="262">
        <v>503990484</v>
      </c>
      <c r="H11" s="262"/>
      <c r="I11" s="262"/>
      <c r="J11" s="262"/>
      <c r="K11" s="262"/>
      <c r="L11" s="262"/>
      <c r="M11" s="262"/>
      <c r="N11" s="262"/>
      <c r="O11" s="262"/>
      <c r="P11" s="351" t="s">
        <v>37</v>
      </c>
      <c r="Q11" s="380"/>
      <c r="R11" s="381"/>
      <c r="S11" s="381"/>
      <c r="T11" s="381"/>
      <c r="U11" s="381"/>
      <c r="V11" s="382" t="s">
        <v>39</v>
      </c>
      <c r="W11" s="383"/>
      <c r="X11" s="383"/>
      <c r="Y11" s="383"/>
      <c r="Z11" s="383"/>
      <c r="AA11" s="383"/>
      <c r="AB11" s="383"/>
      <c r="AC11" s="383"/>
      <c r="AD11" s="383"/>
      <c r="AE11" s="383"/>
      <c r="AF11" s="383"/>
      <c r="AG11" s="383"/>
      <c r="AH11" s="383"/>
      <c r="AI11" s="383"/>
      <c r="AJ11" s="426"/>
      <c r="AK11" s="422" t="s">
        <v>41</v>
      </c>
      <c r="AL11" s="423"/>
      <c r="AM11" s="423"/>
      <c r="AN11" s="423"/>
      <c r="AO11" s="423"/>
      <c r="AP11" s="423"/>
      <c r="AQ11" s="423"/>
      <c r="AR11" s="423"/>
      <c r="AS11" s="446" t="s">
        <v>43</v>
      </c>
      <c r="AT11" s="450">
        <v>22</v>
      </c>
    </row>
    <row r="12" ht="18" customHeight="1" spans="1:46">
      <c r="A12" s="251"/>
      <c r="B12" s="252"/>
      <c r="C12" s="263" t="s">
        <v>57</v>
      </c>
      <c r="D12" s="264"/>
      <c r="E12" s="265" t="s">
        <v>58</v>
      </c>
      <c r="F12" s="266"/>
      <c r="G12" s="262"/>
      <c r="H12" s="262"/>
      <c r="I12" s="262"/>
      <c r="J12" s="262"/>
      <c r="K12" s="262"/>
      <c r="L12" s="262"/>
      <c r="M12" s="262"/>
      <c r="N12" s="262"/>
      <c r="O12" s="262"/>
      <c r="P12" s="352"/>
      <c r="Q12" s="384"/>
      <c r="R12" s="384"/>
      <c r="S12" s="384"/>
      <c r="T12" s="384"/>
      <c r="U12" s="384"/>
      <c r="V12" s="384"/>
      <c r="W12" s="384"/>
      <c r="X12" s="384"/>
      <c r="Y12" s="384"/>
      <c r="Z12" s="384"/>
      <c r="AA12" s="384"/>
      <c r="AB12" s="384"/>
      <c r="AC12" s="384"/>
      <c r="AD12" s="384"/>
      <c r="AE12" s="384"/>
      <c r="AF12" s="384"/>
      <c r="AG12" s="384"/>
      <c r="AH12" s="384"/>
      <c r="AI12" s="384"/>
      <c r="AJ12" s="427"/>
      <c r="AK12" s="424"/>
      <c r="AL12" s="425"/>
      <c r="AM12" s="425"/>
      <c r="AN12" s="425"/>
      <c r="AO12" s="448" t="s">
        <v>39</v>
      </c>
      <c r="AP12" s="425"/>
      <c r="AQ12" s="425"/>
      <c r="AR12" s="425"/>
      <c r="AS12" s="449"/>
      <c r="AT12" s="450"/>
    </row>
    <row r="13" customHeight="1" spans="1:46">
      <c r="A13" s="251" t="s">
        <v>59</v>
      </c>
      <c r="B13" s="252"/>
      <c r="C13" s="258" t="s">
        <v>34</v>
      </c>
      <c r="D13" s="259"/>
      <c r="E13" s="260" t="s">
        <v>35</v>
      </c>
      <c r="F13" s="261"/>
      <c r="G13" s="52"/>
      <c r="H13" s="52"/>
      <c r="I13" s="52"/>
      <c r="J13" s="52"/>
      <c r="K13" s="52"/>
      <c r="L13" s="52"/>
      <c r="M13" s="52"/>
      <c r="N13" s="52"/>
      <c r="O13" s="52"/>
      <c r="P13" s="353"/>
      <c r="Q13" s="385"/>
      <c r="R13" s="386"/>
      <c r="S13" s="386"/>
      <c r="T13" s="386"/>
      <c r="U13" s="386"/>
      <c r="V13" s="387"/>
      <c r="W13" s="386"/>
      <c r="X13" s="386"/>
      <c r="Y13" s="386"/>
      <c r="Z13" s="386"/>
      <c r="AA13" s="386"/>
      <c r="AB13" s="386"/>
      <c r="AC13" s="386"/>
      <c r="AD13" s="386"/>
      <c r="AE13" s="386"/>
      <c r="AF13" s="386"/>
      <c r="AG13" s="386"/>
      <c r="AH13" s="386"/>
      <c r="AI13" s="386"/>
      <c r="AJ13" s="428"/>
      <c r="AK13" s="429"/>
      <c r="AL13" s="430"/>
      <c r="AM13" s="430"/>
      <c r="AN13" s="430"/>
      <c r="AO13" s="430"/>
      <c r="AP13" s="430"/>
      <c r="AQ13" s="430"/>
      <c r="AR13" s="430"/>
      <c r="AS13" s="451"/>
      <c r="AT13" s="452"/>
    </row>
    <row r="14" ht="18" customHeight="1" spans="1:46">
      <c r="A14" s="251"/>
      <c r="B14" s="252"/>
      <c r="C14" s="263" t="s">
        <v>44</v>
      </c>
      <c r="D14" s="264"/>
      <c r="E14" s="265" t="s">
        <v>45</v>
      </c>
      <c r="F14" s="266"/>
      <c r="G14" s="52"/>
      <c r="H14" s="52"/>
      <c r="I14" s="52"/>
      <c r="J14" s="52"/>
      <c r="K14" s="52"/>
      <c r="L14" s="52"/>
      <c r="M14" s="52"/>
      <c r="N14" s="52"/>
      <c r="O14" s="52"/>
      <c r="P14" s="354"/>
      <c r="Q14" s="388"/>
      <c r="R14" s="388"/>
      <c r="S14" s="388"/>
      <c r="T14" s="388"/>
      <c r="U14" s="388"/>
      <c r="V14" s="388"/>
      <c r="W14" s="388"/>
      <c r="X14" s="388"/>
      <c r="Y14" s="388"/>
      <c r="Z14" s="388"/>
      <c r="AA14" s="388"/>
      <c r="AB14" s="388"/>
      <c r="AC14" s="388"/>
      <c r="AD14" s="388"/>
      <c r="AE14" s="388"/>
      <c r="AF14" s="388"/>
      <c r="AG14" s="388"/>
      <c r="AH14" s="388"/>
      <c r="AI14" s="388"/>
      <c r="AJ14" s="431"/>
      <c r="AK14" s="432"/>
      <c r="AL14" s="433"/>
      <c r="AM14" s="433"/>
      <c r="AN14" s="433"/>
      <c r="AO14" s="453"/>
      <c r="AP14" s="433"/>
      <c r="AQ14" s="433"/>
      <c r="AR14" s="433"/>
      <c r="AS14" s="454"/>
      <c r="AT14" s="452"/>
    </row>
    <row r="15" customHeight="1" spans="1:46">
      <c r="A15" s="267" t="s">
        <v>60</v>
      </c>
      <c r="B15" s="252"/>
      <c r="C15" s="258" t="s">
        <v>34</v>
      </c>
      <c r="D15" s="259"/>
      <c r="E15" s="260" t="s">
        <v>35</v>
      </c>
      <c r="F15" s="261"/>
      <c r="G15" s="52"/>
      <c r="H15" s="52"/>
      <c r="I15" s="52"/>
      <c r="J15" s="52"/>
      <c r="K15" s="52"/>
      <c r="L15" s="52"/>
      <c r="M15" s="52"/>
      <c r="N15" s="52"/>
      <c r="O15" s="52"/>
      <c r="P15" s="351" t="s">
        <v>37</v>
      </c>
      <c r="Q15" s="380"/>
      <c r="R15" s="381" t="s">
        <v>38</v>
      </c>
      <c r="S15" s="381"/>
      <c r="T15" s="381"/>
      <c r="U15" s="381"/>
      <c r="V15" s="382" t="s">
        <v>39</v>
      </c>
      <c r="W15" s="383" t="s">
        <v>61</v>
      </c>
      <c r="X15" s="383"/>
      <c r="Y15" s="383"/>
      <c r="Z15" s="383"/>
      <c r="AA15" s="383"/>
      <c r="AB15" s="383"/>
      <c r="AC15" s="383"/>
      <c r="AD15" s="383"/>
      <c r="AE15" s="383"/>
      <c r="AF15" s="383"/>
      <c r="AG15" s="383"/>
      <c r="AH15" s="383"/>
      <c r="AI15" s="383"/>
      <c r="AJ15" s="426"/>
      <c r="AK15" s="422" t="s">
        <v>41</v>
      </c>
      <c r="AL15" s="423" t="s">
        <v>42</v>
      </c>
      <c r="AM15" s="423"/>
      <c r="AN15" s="423"/>
      <c r="AO15" s="423"/>
      <c r="AP15" s="423"/>
      <c r="AQ15" s="423"/>
      <c r="AR15" s="423"/>
      <c r="AS15" s="446" t="s">
        <v>43</v>
      </c>
      <c r="AT15" s="450"/>
    </row>
    <row r="16" ht="18" customHeight="1" spans="1:46">
      <c r="A16" s="251"/>
      <c r="B16" s="252"/>
      <c r="C16" s="263" t="s">
        <v>44</v>
      </c>
      <c r="D16" s="264"/>
      <c r="E16" s="265" t="s">
        <v>45</v>
      </c>
      <c r="F16" s="266"/>
      <c r="G16" s="52"/>
      <c r="H16" s="52"/>
      <c r="I16" s="52"/>
      <c r="J16" s="52"/>
      <c r="K16" s="52"/>
      <c r="L16" s="52"/>
      <c r="M16" s="52"/>
      <c r="N16" s="52"/>
      <c r="O16" s="52"/>
      <c r="P16" s="352" t="s">
        <v>46</v>
      </c>
      <c r="Q16" s="384"/>
      <c r="R16" s="384"/>
      <c r="S16" s="384"/>
      <c r="T16" s="384"/>
      <c r="U16" s="384"/>
      <c r="V16" s="384"/>
      <c r="W16" s="384"/>
      <c r="X16" s="384"/>
      <c r="Y16" s="384"/>
      <c r="Z16" s="384"/>
      <c r="AA16" s="384"/>
      <c r="AB16" s="384"/>
      <c r="AC16" s="384"/>
      <c r="AD16" s="384"/>
      <c r="AE16" s="384"/>
      <c r="AF16" s="384"/>
      <c r="AG16" s="384"/>
      <c r="AH16" s="384"/>
      <c r="AI16" s="384"/>
      <c r="AJ16" s="427"/>
      <c r="AK16" s="424" t="s">
        <v>47</v>
      </c>
      <c r="AL16" s="425"/>
      <c r="AM16" s="425"/>
      <c r="AN16" s="425"/>
      <c r="AO16" s="448" t="s">
        <v>39</v>
      </c>
      <c r="AP16" s="425" t="s">
        <v>48</v>
      </c>
      <c r="AQ16" s="425"/>
      <c r="AR16" s="425"/>
      <c r="AS16" s="449"/>
      <c r="AT16" s="450"/>
    </row>
    <row r="17" spans="1:46">
      <c r="A17" s="251" t="s">
        <v>62</v>
      </c>
      <c r="B17" s="252"/>
      <c r="C17" s="268" t="str">
        <f>IF(P16="","",P16)</f>
        <v>千葉県市原市飯沼279-8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  <c r="P17" s="355"/>
      <c r="Q17" s="389"/>
      <c r="R17" s="389"/>
      <c r="S17" s="389"/>
      <c r="T17" s="389"/>
      <c r="U17" s="389"/>
      <c r="V17" s="389"/>
      <c r="W17" s="389"/>
      <c r="X17" s="389"/>
      <c r="Y17" s="389"/>
      <c r="Z17" s="389"/>
      <c r="AA17" s="389"/>
      <c r="AB17" s="389"/>
      <c r="AC17" s="389"/>
      <c r="AD17" s="389"/>
      <c r="AE17" s="389"/>
      <c r="AF17" s="389"/>
      <c r="AG17" s="389"/>
      <c r="AH17" s="389"/>
      <c r="AI17" s="389"/>
      <c r="AJ17" s="389"/>
      <c r="AK17" s="389"/>
      <c r="AL17" s="389"/>
      <c r="AM17" s="389"/>
      <c r="AN17" s="389"/>
      <c r="AO17" s="389"/>
      <c r="AP17" s="389"/>
      <c r="AQ17" s="389"/>
      <c r="AR17" s="389"/>
      <c r="AS17" s="389"/>
      <c r="AT17" s="455"/>
    </row>
    <row r="18" spans="1:46">
      <c r="A18" s="251"/>
      <c r="B18" s="252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  <c r="P18" s="356"/>
      <c r="Q18" s="390"/>
      <c r="R18" s="390"/>
      <c r="S18" s="390"/>
      <c r="T18" s="390"/>
      <c r="U18" s="390"/>
      <c r="V18" s="390"/>
      <c r="W18" s="390"/>
      <c r="X18" s="390"/>
      <c r="Y18" s="390"/>
      <c r="Z18" s="390"/>
      <c r="AA18" s="390"/>
      <c r="AB18" s="390"/>
      <c r="AC18" s="390"/>
      <c r="AD18" s="390"/>
      <c r="AE18" s="390"/>
      <c r="AF18" s="390"/>
      <c r="AG18" s="390"/>
      <c r="AH18" s="390"/>
      <c r="AI18" s="390"/>
      <c r="AJ18" s="390"/>
      <c r="AK18" s="390"/>
      <c r="AL18" s="390"/>
      <c r="AM18" s="390"/>
      <c r="AN18" s="390"/>
      <c r="AO18" s="390"/>
      <c r="AP18" s="390"/>
      <c r="AQ18" s="390"/>
      <c r="AR18" s="390"/>
      <c r="AS18" s="390"/>
      <c r="AT18" s="456"/>
    </row>
    <row r="19" ht="14.4" customHeight="1" spans="1:46">
      <c r="A19" s="251" t="s">
        <v>63</v>
      </c>
      <c r="B19" s="252"/>
      <c r="C19" s="268" t="str">
        <f>IF(AL15="","",AL15&amp;"-"&amp;AK16&amp;"-"&amp;AP16)</f>
        <v>0436-20-2030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  <c r="P19" s="356"/>
      <c r="Q19" s="390"/>
      <c r="R19" s="390"/>
      <c r="S19" s="390"/>
      <c r="T19" s="390"/>
      <c r="U19" s="390"/>
      <c r="V19" s="390"/>
      <c r="W19" s="390"/>
      <c r="X19" s="390"/>
      <c r="Y19" s="390"/>
      <c r="Z19" s="390"/>
      <c r="AA19" s="390"/>
      <c r="AB19" s="390"/>
      <c r="AC19" s="390"/>
      <c r="AD19" s="390"/>
      <c r="AE19" s="390"/>
      <c r="AF19" s="390"/>
      <c r="AG19" s="390"/>
      <c r="AH19" s="390"/>
      <c r="AI19" s="390"/>
      <c r="AJ19" s="390"/>
      <c r="AK19" s="390"/>
      <c r="AL19" s="390"/>
      <c r="AM19" s="390"/>
      <c r="AN19" s="390"/>
      <c r="AO19" s="390"/>
      <c r="AP19" s="390"/>
      <c r="AQ19" s="390"/>
      <c r="AR19" s="390"/>
      <c r="AS19" s="390"/>
      <c r="AT19" s="456"/>
    </row>
    <row r="20" ht="14.4" customHeight="1" spans="1:46">
      <c r="A20" s="251"/>
      <c r="B20" s="252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  <c r="P20" s="356"/>
      <c r="Q20" s="390"/>
      <c r="R20" s="390"/>
      <c r="S20" s="390"/>
      <c r="T20" s="390"/>
      <c r="U20" s="390"/>
      <c r="V20" s="390"/>
      <c r="W20" s="390"/>
      <c r="X20" s="390"/>
      <c r="Y20" s="390"/>
      <c r="Z20" s="390"/>
      <c r="AA20" s="390"/>
      <c r="AB20" s="390"/>
      <c r="AC20" s="390"/>
      <c r="AD20" s="390"/>
      <c r="AE20" s="390"/>
      <c r="AF20" s="390"/>
      <c r="AG20" s="390"/>
      <c r="AH20" s="390"/>
      <c r="AI20" s="390"/>
      <c r="AJ20" s="390"/>
      <c r="AK20" s="390"/>
      <c r="AL20" s="390"/>
      <c r="AM20" s="390"/>
      <c r="AN20" s="390"/>
      <c r="AO20" s="390"/>
      <c r="AP20" s="390"/>
      <c r="AQ20" s="390"/>
      <c r="AR20" s="390"/>
      <c r="AS20" s="390"/>
      <c r="AT20" s="456"/>
    </row>
    <row r="21" ht="14.4" customHeight="1" spans="1:46">
      <c r="A21" s="251" t="s">
        <v>64</v>
      </c>
      <c r="B21" s="252"/>
      <c r="C21" s="459" t="s">
        <v>65</v>
      </c>
      <c r="D21" s="270"/>
      <c r="E21" s="270">
        <v>9358</v>
      </c>
      <c r="F21" s="270"/>
      <c r="G21" s="460" t="s">
        <v>66</v>
      </c>
      <c r="H21" s="270"/>
      <c r="I21" s="357"/>
      <c r="J21" s="357"/>
      <c r="K21" s="357"/>
      <c r="L21" s="357"/>
      <c r="M21" s="357"/>
      <c r="N21" s="357"/>
      <c r="O21" s="358"/>
      <c r="P21" s="356"/>
      <c r="Q21" s="390"/>
      <c r="R21" s="390"/>
      <c r="S21" s="390"/>
      <c r="T21" s="390"/>
      <c r="U21" s="390"/>
      <c r="V21" s="390"/>
      <c r="W21" s="390"/>
      <c r="X21" s="390"/>
      <c r="Y21" s="390"/>
      <c r="Z21" s="390"/>
      <c r="AA21" s="390"/>
      <c r="AB21" s="390"/>
      <c r="AC21" s="390"/>
      <c r="AD21" s="390"/>
      <c r="AE21" s="390"/>
      <c r="AF21" s="390"/>
      <c r="AG21" s="390"/>
      <c r="AH21" s="390"/>
      <c r="AI21" s="390"/>
      <c r="AJ21" s="390"/>
      <c r="AK21" s="390"/>
      <c r="AL21" s="390"/>
      <c r="AM21" s="390"/>
      <c r="AN21" s="390"/>
      <c r="AO21" s="390"/>
      <c r="AP21" s="390"/>
      <c r="AQ21" s="390"/>
      <c r="AR21" s="390"/>
      <c r="AS21" s="390"/>
      <c r="AT21" s="456"/>
    </row>
    <row r="22" ht="14.4" customHeight="1" spans="1:46">
      <c r="A22" s="271"/>
      <c r="B22" s="272"/>
      <c r="C22" s="273"/>
      <c r="D22" s="274"/>
      <c r="E22" s="274"/>
      <c r="F22" s="274"/>
      <c r="G22" s="274"/>
      <c r="H22" s="274"/>
      <c r="I22" s="359"/>
      <c r="J22" s="359"/>
      <c r="K22" s="359"/>
      <c r="L22" s="359"/>
      <c r="M22" s="359"/>
      <c r="N22" s="359"/>
      <c r="O22" s="360"/>
      <c r="P22" s="361"/>
      <c r="Q22" s="391"/>
      <c r="R22" s="391"/>
      <c r="S22" s="391"/>
      <c r="T22" s="391"/>
      <c r="U22" s="391"/>
      <c r="V22" s="391"/>
      <c r="W22" s="391"/>
      <c r="X22" s="391"/>
      <c r="Y22" s="391"/>
      <c r="Z22" s="391"/>
      <c r="AA22" s="391"/>
      <c r="AB22" s="391"/>
      <c r="AC22" s="391"/>
      <c r="AD22" s="391"/>
      <c r="AE22" s="391"/>
      <c r="AF22" s="391"/>
      <c r="AG22" s="391"/>
      <c r="AH22" s="391"/>
      <c r="AI22" s="391"/>
      <c r="AJ22" s="391"/>
      <c r="AK22" s="391"/>
      <c r="AL22" s="391"/>
      <c r="AM22" s="391"/>
      <c r="AN22" s="391"/>
      <c r="AO22" s="391"/>
      <c r="AP22" s="391"/>
      <c r="AQ22" s="391"/>
      <c r="AR22" s="391"/>
      <c r="AS22" s="391"/>
      <c r="AT22" s="457"/>
    </row>
    <row r="23" ht="14.1" customHeight="1" spans="1:45">
      <c r="A23" s="275" t="s">
        <v>67</v>
      </c>
      <c r="B23" s="276" t="s">
        <v>68</v>
      </c>
      <c r="C23" s="277" t="s">
        <v>69</v>
      </c>
      <c r="D23" s="278"/>
      <c r="E23" s="279" t="s">
        <v>70</v>
      </c>
      <c r="F23" s="280"/>
      <c r="G23" s="276" t="s">
        <v>71</v>
      </c>
      <c r="H23" s="276"/>
      <c r="I23" s="276" t="s">
        <v>72</v>
      </c>
      <c r="J23" s="276"/>
      <c r="K23" s="276"/>
      <c r="L23" s="276"/>
      <c r="M23" s="276" t="s">
        <v>73</v>
      </c>
      <c r="N23" s="276"/>
      <c r="O23" s="276"/>
      <c r="P23" s="362" t="s">
        <v>74</v>
      </c>
      <c r="Q23" s="276"/>
      <c r="R23" s="276"/>
      <c r="S23" s="276"/>
      <c r="T23" s="392"/>
      <c r="U23" s="393"/>
      <c r="V23" s="393"/>
      <c r="W23" s="393"/>
      <c r="X23" s="393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ht="14.1" customHeight="1" spans="1:45">
      <c r="A24" s="281"/>
      <c r="B24" s="252"/>
      <c r="C24" s="282" t="s">
        <v>75</v>
      </c>
      <c r="D24" s="283"/>
      <c r="E24" s="284" t="s">
        <v>76</v>
      </c>
      <c r="F24" s="285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394"/>
      <c r="U24" s="36"/>
      <c r="V24" s="36"/>
      <c r="W24" s="36"/>
      <c r="X24" s="36"/>
      <c r="Y24" s="409" t="s">
        <v>77</v>
      </c>
      <c r="Z24" s="376"/>
      <c r="AA24" s="376"/>
      <c r="AB24" s="376"/>
      <c r="AC24" s="376"/>
      <c r="AD24" s="376"/>
      <c r="AE24" s="376"/>
      <c r="AF24" s="376"/>
      <c r="AG24" s="434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ht="15.9" customHeight="1" spans="1:45">
      <c r="A25" s="286">
        <v>1</v>
      </c>
      <c r="B25" s="287">
        <v>1</v>
      </c>
      <c r="C25" s="258" t="s">
        <v>78</v>
      </c>
      <c r="D25" s="259"/>
      <c r="E25" s="260" t="s">
        <v>79</v>
      </c>
      <c r="F25" s="261"/>
      <c r="G25" s="288">
        <v>6</v>
      </c>
      <c r="H25" s="289"/>
      <c r="I25" s="363" t="s">
        <v>80</v>
      </c>
      <c r="J25" s="364"/>
      <c r="K25" s="364"/>
      <c r="L25" s="289"/>
      <c r="M25" s="365">
        <v>513529444</v>
      </c>
      <c r="N25" s="366"/>
      <c r="O25" s="367"/>
      <c r="P25" s="288">
        <v>145</v>
      </c>
      <c r="Q25" s="364"/>
      <c r="R25" s="364"/>
      <c r="S25" s="364"/>
      <c r="T25" s="395"/>
      <c r="U25" s="36"/>
      <c r="V25" s="36"/>
      <c r="W25" s="36"/>
      <c r="X25" s="36"/>
      <c r="Y25" s="410"/>
      <c r="Z25" s="411"/>
      <c r="AA25" s="411"/>
      <c r="AB25" s="411"/>
      <c r="AC25" s="411"/>
      <c r="AD25" s="411"/>
      <c r="AE25" s="411"/>
      <c r="AF25" s="411"/>
      <c r="AG25" s="435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ht="20.1" customHeight="1" spans="1:45">
      <c r="A26" s="290"/>
      <c r="B26" s="291"/>
      <c r="C26" s="263" t="s">
        <v>81</v>
      </c>
      <c r="D26" s="264"/>
      <c r="E26" s="265" t="s">
        <v>82</v>
      </c>
      <c r="F26" s="266"/>
      <c r="G26" s="292"/>
      <c r="H26" s="293"/>
      <c r="I26" s="292"/>
      <c r="J26" s="368"/>
      <c r="K26" s="368"/>
      <c r="L26" s="293"/>
      <c r="M26" s="369"/>
      <c r="N26" s="370"/>
      <c r="O26" s="371"/>
      <c r="P26" s="292"/>
      <c r="Q26" s="368"/>
      <c r="R26" s="368"/>
      <c r="S26" s="368"/>
      <c r="T26" s="396"/>
      <c r="U26" s="36"/>
      <c r="V26" s="36"/>
      <c r="W26" s="36"/>
      <c r="X26" s="36"/>
      <c r="Y26" s="412"/>
      <c r="Z26" s="413"/>
      <c r="AA26" s="413"/>
      <c r="AB26" s="413"/>
      <c r="AC26" s="413"/>
      <c r="AD26" s="413"/>
      <c r="AE26" s="413"/>
      <c r="AF26" s="413"/>
      <c r="AG26" s="4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ht="15.9" customHeight="1" spans="1:45">
      <c r="A27" s="286">
        <v>2</v>
      </c>
      <c r="B27" s="294">
        <v>2</v>
      </c>
      <c r="C27" s="295" t="s">
        <v>83</v>
      </c>
      <c r="D27" s="259"/>
      <c r="E27" s="260" t="s">
        <v>84</v>
      </c>
      <c r="F27" s="261"/>
      <c r="G27" s="288">
        <v>6</v>
      </c>
      <c r="H27" s="289"/>
      <c r="I27" s="363" t="s">
        <v>85</v>
      </c>
      <c r="J27" s="364"/>
      <c r="K27" s="364"/>
      <c r="L27" s="289"/>
      <c r="M27" s="365">
        <v>514295845</v>
      </c>
      <c r="N27" s="366"/>
      <c r="O27" s="367"/>
      <c r="P27" s="288">
        <v>151</v>
      </c>
      <c r="Q27" s="364"/>
      <c r="R27" s="364"/>
      <c r="S27" s="364"/>
      <c r="T27" s="395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ht="20.1" customHeight="1" spans="1:45">
      <c r="A28" s="290"/>
      <c r="B28" s="291"/>
      <c r="C28" s="263" t="s">
        <v>86</v>
      </c>
      <c r="D28" s="264"/>
      <c r="E28" s="265" t="s">
        <v>87</v>
      </c>
      <c r="F28" s="266"/>
      <c r="G28" s="292"/>
      <c r="H28" s="293"/>
      <c r="I28" s="292"/>
      <c r="J28" s="368"/>
      <c r="K28" s="368"/>
      <c r="L28" s="293"/>
      <c r="M28" s="369"/>
      <c r="N28" s="370"/>
      <c r="O28" s="371"/>
      <c r="P28" s="292"/>
      <c r="Q28" s="368"/>
      <c r="R28" s="368"/>
      <c r="S28" s="368"/>
      <c r="T28" s="39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ht="15.9" customHeight="1" spans="1:45">
      <c r="A29" s="286">
        <v>3</v>
      </c>
      <c r="B29" s="294">
        <v>3</v>
      </c>
      <c r="C29" s="295" t="s">
        <v>88</v>
      </c>
      <c r="D29" s="259"/>
      <c r="E29" s="260" t="s">
        <v>89</v>
      </c>
      <c r="F29" s="261"/>
      <c r="G29" s="288">
        <v>6</v>
      </c>
      <c r="H29" s="289"/>
      <c r="I29" s="363" t="s">
        <v>80</v>
      </c>
      <c r="J29" s="364"/>
      <c r="K29" s="364"/>
      <c r="L29" s="289"/>
      <c r="M29" s="365">
        <v>515250715</v>
      </c>
      <c r="N29" s="366"/>
      <c r="O29" s="367"/>
      <c r="P29" s="288">
        <v>140</v>
      </c>
      <c r="Q29" s="364"/>
      <c r="R29" s="364"/>
      <c r="S29" s="364"/>
      <c r="T29" s="395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ht="20.1" customHeight="1" spans="1:45">
      <c r="A30" s="290"/>
      <c r="B30" s="291"/>
      <c r="C30" s="296" t="s">
        <v>90</v>
      </c>
      <c r="D30" s="264"/>
      <c r="E30" s="265" t="s">
        <v>91</v>
      </c>
      <c r="F30" s="266"/>
      <c r="G30" s="292"/>
      <c r="H30" s="293"/>
      <c r="I30" s="292"/>
      <c r="J30" s="368"/>
      <c r="K30" s="368"/>
      <c r="L30" s="293"/>
      <c r="M30" s="369"/>
      <c r="N30" s="370"/>
      <c r="O30" s="371"/>
      <c r="P30" s="292"/>
      <c r="Q30" s="368"/>
      <c r="R30" s="368"/>
      <c r="S30" s="368"/>
      <c r="T30" s="39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ht="15.9" customHeight="1" spans="1:45">
      <c r="A31" s="286">
        <v>4</v>
      </c>
      <c r="B31" s="294">
        <v>4</v>
      </c>
      <c r="C31" s="295" t="s">
        <v>92</v>
      </c>
      <c r="D31" s="259"/>
      <c r="E31" s="260" t="s">
        <v>93</v>
      </c>
      <c r="F31" s="261"/>
      <c r="G31" s="288">
        <v>6</v>
      </c>
      <c r="H31" s="289"/>
      <c r="I31" s="363" t="s">
        <v>80</v>
      </c>
      <c r="J31" s="364"/>
      <c r="K31" s="364"/>
      <c r="L31" s="289"/>
      <c r="M31" s="365">
        <v>515250380</v>
      </c>
      <c r="N31" s="366"/>
      <c r="O31" s="367"/>
      <c r="P31" s="288">
        <v>140</v>
      </c>
      <c r="Q31" s="364"/>
      <c r="R31" s="364"/>
      <c r="S31" s="364"/>
      <c r="T31" s="395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ht="20.1" customHeight="1" spans="1:45">
      <c r="A32" s="290"/>
      <c r="B32" s="291"/>
      <c r="C32" s="296" t="s">
        <v>94</v>
      </c>
      <c r="D32" s="264"/>
      <c r="E32" s="265" t="s">
        <v>95</v>
      </c>
      <c r="F32" s="266"/>
      <c r="G32" s="292"/>
      <c r="H32" s="293"/>
      <c r="I32" s="292"/>
      <c r="J32" s="368"/>
      <c r="K32" s="368"/>
      <c r="L32" s="293"/>
      <c r="M32" s="369"/>
      <c r="N32" s="370"/>
      <c r="O32" s="371"/>
      <c r="P32" s="292"/>
      <c r="Q32" s="368"/>
      <c r="R32" s="368"/>
      <c r="S32" s="368"/>
      <c r="T32" s="396"/>
      <c r="U32" s="36"/>
      <c r="V32" s="36"/>
      <c r="W32" s="36"/>
      <c r="X32" s="36"/>
      <c r="Y32" s="409" t="s">
        <v>96</v>
      </c>
      <c r="Z32" s="376"/>
      <c r="AA32" s="376"/>
      <c r="AB32" s="376"/>
      <c r="AC32" s="376"/>
      <c r="AD32" s="376"/>
      <c r="AE32" s="376"/>
      <c r="AF32" s="376"/>
      <c r="AG32" s="434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 ht="15.9" customHeight="1" spans="1:45">
      <c r="A33" s="286">
        <v>5</v>
      </c>
      <c r="B33" s="294">
        <v>5</v>
      </c>
      <c r="C33" s="295" t="s">
        <v>97</v>
      </c>
      <c r="D33" s="259"/>
      <c r="E33" s="260" t="s">
        <v>98</v>
      </c>
      <c r="F33" s="261"/>
      <c r="G33" s="288">
        <v>5</v>
      </c>
      <c r="H33" s="289"/>
      <c r="I33" s="363" t="s">
        <v>99</v>
      </c>
      <c r="J33" s="364"/>
      <c r="K33" s="364"/>
      <c r="L33" s="289"/>
      <c r="M33" s="365">
        <v>518609511</v>
      </c>
      <c r="N33" s="366"/>
      <c r="O33" s="367"/>
      <c r="P33" s="288">
        <v>140</v>
      </c>
      <c r="Q33" s="364"/>
      <c r="R33" s="364"/>
      <c r="S33" s="364"/>
      <c r="T33" s="395"/>
      <c r="U33" s="36"/>
      <c r="V33" s="36"/>
      <c r="W33" s="36"/>
      <c r="X33" s="36"/>
      <c r="Y33" s="414">
        <v>1</v>
      </c>
      <c r="Z33" s="415"/>
      <c r="AA33" s="415"/>
      <c r="AB33" s="415"/>
      <c r="AC33" s="415"/>
      <c r="AD33" s="415"/>
      <c r="AE33" s="415"/>
      <c r="AF33" s="415"/>
      <c r="AG33" s="437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ht="20.1" customHeight="1" spans="1:45">
      <c r="A34" s="290"/>
      <c r="B34" s="291"/>
      <c r="C34" s="296" t="s">
        <v>100</v>
      </c>
      <c r="D34" s="264"/>
      <c r="E34" s="265" t="s">
        <v>101</v>
      </c>
      <c r="F34" s="266"/>
      <c r="G34" s="292"/>
      <c r="H34" s="293"/>
      <c r="I34" s="292"/>
      <c r="J34" s="368"/>
      <c r="K34" s="368"/>
      <c r="L34" s="293"/>
      <c r="M34" s="369"/>
      <c r="N34" s="370"/>
      <c r="O34" s="371"/>
      <c r="P34" s="292"/>
      <c r="Q34" s="368"/>
      <c r="R34" s="368"/>
      <c r="S34" s="368"/>
      <c r="T34" s="396"/>
      <c r="U34" s="36"/>
      <c r="V34" s="36"/>
      <c r="W34" s="36"/>
      <c r="X34" s="36"/>
      <c r="Y34" s="416"/>
      <c r="Z34" s="417"/>
      <c r="AA34" s="417"/>
      <c r="AB34" s="417"/>
      <c r="AC34" s="417"/>
      <c r="AD34" s="417"/>
      <c r="AE34" s="417"/>
      <c r="AF34" s="417"/>
      <c r="AG34" s="438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ht="15.9" customHeight="1" spans="1:45">
      <c r="A35" s="286">
        <v>6</v>
      </c>
      <c r="B35" s="294">
        <v>6</v>
      </c>
      <c r="C35" s="297" t="s">
        <v>102</v>
      </c>
      <c r="D35" s="259"/>
      <c r="E35" s="298" t="s">
        <v>103</v>
      </c>
      <c r="F35" s="261"/>
      <c r="G35" s="288">
        <v>5</v>
      </c>
      <c r="H35" s="289"/>
      <c r="I35" s="363" t="s">
        <v>85</v>
      </c>
      <c r="J35" s="364"/>
      <c r="K35" s="364"/>
      <c r="L35" s="289"/>
      <c r="M35" s="365">
        <v>518669690</v>
      </c>
      <c r="N35" s="366"/>
      <c r="O35" s="367"/>
      <c r="P35" s="288">
        <v>139</v>
      </c>
      <c r="Q35" s="364"/>
      <c r="R35" s="364"/>
      <c r="S35" s="364"/>
      <c r="T35" s="395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</row>
    <row r="36" ht="20.1" customHeight="1" spans="1:45">
      <c r="A36" s="290"/>
      <c r="B36" s="291"/>
      <c r="C36" s="296" t="s">
        <v>104</v>
      </c>
      <c r="D36" s="264"/>
      <c r="E36" s="299" t="s">
        <v>105</v>
      </c>
      <c r="F36" s="266"/>
      <c r="G36" s="292"/>
      <c r="H36" s="293"/>
      <c r="I36" s="292"/>
      <c r="J36" s="368"/>
      <c r="K36" s="368"/>
      <c r="L36" s="293"/>
      <c r="M36" s="369"/>
      <c r="N36" s="370"/>
      <c r="O36" s="371"/>
      <c r="P36" s="292"/>
      <c r="Q36" s="368"/>
      <c r="R36" s="368"/>
      <c r="S36" s="368"/>
      <c r="T36" s="39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ht="15.9" customHeight="1" spans="1:45">
      <c r="A37" s="286">
        <v>7</v>
      </c>
      <c r="B37" s="294">
        <v>7</v>
      </c>
      <c r="C37" s="297" t="s">
        <v>106</v>
      </c>
      <c r="D37" s="259"/>
      <c r="E37" s="260" t="s">
        <v>107</v>
      </c>
      <c r="F37" s="261"/>
      <c r="G37" s="288">
        <v>3</v>
      </c>
      <c r="H37" s="289"/>
      <c r="I37" s="363" t="s">
        <v>99</v>
      </c>
      <c r="J37" s="364"/>
      <c r="K37" s="364"/>
      <c r="L37" s="289"/>
      <c r="M37" s="365">
        <v>518609528</v>
      </c>
      <c r="N37" s="366"/>
      <c r="O37" s="367"/>
      <c r="P37" s="288">
        <v>130</v>
      </c>
      <c r="Q37" s="364"/>
      <c r="R37" s="364"/>
      <c r="S37" s="364"/>
      <c r="T37" s="395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ht="20.1" customHeight="1" spans="1:45">
      <c r="A38" s="290"/>
      <c r="B38" s="291"/>
      <c r="C38" s="296" t="s">
        <v>108</v>
      </c>
      <c r="D38" s="264"/>
      <c r="E38" s="265" t="s">
        <v>109</v>
      </c>
      <c r="F38" s="266"/>
      <c r="G38" s="292"/>
      <c r="H38" s="293"/>
      <c r="I38" s="292"/>
      <c r="J38" s="368"/>
      <c r="K38" s="368"/>
      <c r="L38" s="293"/>
      <c r="M38" s="369"/>
      <c r="N38" s="370"/>
      <c r="O38" s="371"/>
      <c r="P38" s="292"/>
      <c r="Q38" s="368"/>
      <c r="R38" s="368"/>
      <c r="S38" s="368"/>
      <c r="T38" s="39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ht="15.9" customHeight="1" spans="1:45">
      <c r="A39" s="286">
        <v>8</v>
      </c>
      <c r="B39" s="294">
        <v>8</v>
      </c>
      <c r="C39" s="297" t="s">
        <v>102</v>
      </c>
      <c r="D39" s="259"/>
      <c r="E39" s="260" t="s">
        <v>110</v>
      </c>
      <c r="F39" s="261"/>
      <c r="G39" s="288">
        <v>3</v>
      </c>
      <c r="H39" s="289"/>
      <c r="I39" s="363" t="s">
        <v>85</v>
      </c>
      <c r="J39" s="364"/>
      <c r="K39" s="364"/>
      <c r="L39" s="289"/>
      <c r="M39" s="365">
        <v>518678173</v>
      </c>
      <c r="N39" s="366"/>
      <c r="O39" s="367"/>
      <c r="P39" s="288">
        <v>136</v>
      </c>
      <c r="Q39" s="364"/>
      <c r="R39" s="364"/>
      <c r="S39" s="364"/>
      <c r="T39" s="395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ht="20.1" customHeight="1" spans="1:45">
      <c r="A40" s="290"/>
      <c r="B40" s="291"/>
      <c r="C40" s="300" t="s">
        <v>104</v>
      </c>
      <c r="D40" s="264"/>
      <c r="E40" s="265" t="s">
        <v>111</v>
      </c>
      <c r="F40" s="266"/>
      <c r="G40" s="292"/>
      <c r="H40" s="293"/>
      <c r="I40" s="292"/>
      <c r="J40" s="368"/>
      <c r="K40" s="368"/>
      <c r="L40" s="293"/>
      <c r="M40" s="369"/>
      <c r="N40" s="370"/>
      <c r="O40" s="371"/>
      <c r="P40" s="292"/>
      <c r="Q40" s="368"/>
      <c r="R40" s="368"/>
      <c r="S40" s="368"/>
      <c r="T40" s="39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ht="15.9" customHeight="1" spans="1:45">
      <c r="A41" s="286">
        <v>9</v>
      </c>
      <c r="B41" s="294" t="s">
        <v>112</v>
      </c>
      <c r="C41" s="295" t="s">
        <v>113</v>
      </c>
      <c r="D41" s="259"/>
      <c r="E41" s="260" t="s">
        <v>113</v>
      </c>
      <c r="F41" s="261"/>
      <c r="G41" s="288" t="s">
        <v>114</v>
      </c>
      <c r="H41" s="289"/>
      <c r="I41" s="363" t="s">
        <v>114</v>
      </c>
      <c r="J41" s="364"/>
      <c r="K41" s="364"/>
      <c r="L41" s="289"/>
      <c r="M41" s="365" t="s">
        <v>114</v>
      </c>
      <c r="N41" s="366"/>
      <c r="O41" s="367"/>
      <c r="P41" s="288" t="s">
        <v>114</v>
      </c>
      <c r="Q41" s="364"/>
      <c r="R41" s="364"/>
      <c r="S41" s="364"/>
      <c r="T41" s="395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ht="20.1" customHeight="1" spans="1:45">
      <c r="A42" s="290"/>
      <c r="B42" s="291"/>
      <c r="C42" s="296" t="s">
        <v>113</v>
      </c>
      <c r="D42" s="264"/>
      <c r="E42" s="265" t="s">
        <v>113</v>
      </c>
      <c r="F42" s="266"/>
      <c r="G42" s="292"/>
      <c r="H42" s="293"/>
      <c r="I42" s="292"/>
      <c r="J42" s="368"/>
      <c r="K42" s="368"/>
      <c r="L42" s="293"/>
      <c r="M42" s="369"/>
      <c r="N42" s="370"/>
      <c r="O42" s="371"/>
      <c r="P42" s="292"/>
      <c r="Q42" s="368"/>
      <c r="R42" s="368"/>
      <c r="S42" s="368"/>
      <c r="T42" s="39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ht="15.9" customHeight="1" spans="1:45">
      <c r="A43" s="286">
        <v>10</v>
      </c>
      <c r="B43" s="294" t="s">
        <v>112</v>
      </c>
      <c r="C43" s="258"/>
      <c r="D43" s="259"/>
      <c r="E43" s="260"/>
      <c r="F43" s="261"/>
      <c r="G43" s="288"/>
      <c r="H43" s="289"/>
      <c r="I43" s="363"/>
      <c r="J43" s="364"/>
      <c r="K43" s="364"/>
      <c r="L43" s="289"/>
      <c r="M43" s="288"/>
      <c r="N43" s="364"/>
      <c r="O43" s="289"/>
      <c r="P43" s="288"/>
      <c r="Q43" s="364"/>
      <c r="R43" s="364"/>
      <c r="S43" s="364"/>
      <c r="T43" s="395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ht="20.1" customHeight="1" spans="1:45">
      <c r="A44" s="290"/>
      <c r="B44" s="291"/>
      <c r="C44" s="263"/>
      <c r="D44" s="264"/>
      <c r="E44" s="265"/>
      <c r="F44" s="266"/>
      <c r="G44" s="292"/>
      <c r="H44" s="293"/>
      <c r="I44" s="292"/>
      <c r="J44" s="368"/>
      <c r="K44" s="368"/>
      <c r="L44" s="293"/>
      <c r="M44" s="292"/>
      <c r="N44" s="368"/>
      <c r="O44" s="293"/>
      <c r="P44" s="292"/>
      <c r="Q44" s="368"/>
      <c r="R44" s="368"/>
      <c r="S44" s="368"/>
      <c r="T44" s="39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ht="15.9" customHeight="1" spans="1:45">
      <c r="A45" s="286">
        <v>11</v>
      </c>
      <c r="B45" s="294"/>
      <c r="C45" s="301"/>
      <c r="D45" s="259"/>
      <c r="E45" s="259"/>
      <c r="F45" s="261"/>
      <c r="G45" s="288"/>
      <c r="H45" s="289"/>
      <c r="I45" s="288"/>
      <c r="J45" s="364"/>
      <c r="K45" s="364"/>
      <c r="L45" s="289"/>
      <c r="M45" s="288"/>
      <c r="N45" s="364"/>
      <c r="O45" s="289"/>
      <c r="P45" s="288"/>
      <c r="Q45" s="364"/>
      <c r="R45" s="364"/>
      <c r="S45" s="364"/>
      <c r="T45" s="395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</row>
    <row r="46" ht="20.1" customHeight="1" spans="1:45">
      <c r="A46" s="290"/>
      <c r="B46" s="291"/>
      <c r="C46" s="302"/>
      <c r="D46" s="264"/>
      <c r="E46" s="264"/>
      <c r="F46" s="266"/>
      <c r="G46" s="292"/>
      <c r="H46" s="293"/>
      <c r="I46" s="292"/>
      <c r="J46" s="368"/>
      <c r="K46" s="368"/>
      <c r="L46" s="293"/>
      <c r="M46" s="292"/>
      <c r="N46" s="368"/>
      <c r="O46" s="293"/>
      <c r="P46" s="292"/>
      <c r="Q46" s="368"/>
      <c r="R46" s="368"/>
      <c r="S46" s="368"/>
      <c r="T46" s="39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 ht="15.9" customHeight="1" spans="1:45">
      <c r="A47" s="286">
        <v>12</v>
      </c>
      <c r="B47" s="294"/>
      <c r="C47" s="301"/>
      <c r="D47" s="259"/>
      <c r="E47" s="259"/>
      <c r="F47" s="261"/>
      <c r="G47" s="288"/>
      <c r="H47" s="289"/>
      <c r="I47" s="288"/>
      <c r="J47" s="364"/>
      <c r="K47" s="364"/>
      <c r="L47" s="289"/>
      <c r="M47" s="288"/>
      <c r="N47" s="364"/>
      <c r="O47" s="289"/>
      <c r="P47" s="288"/>
      <c r="Q47" s="364"/>
      <c r="R47" s="364"/>
      <c r="S47" s="364"/>
      <c r="T47" s="395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ht="20.1" customHeight="1" spans="1:45">
      <c r="A48" s="303"/>
      <c r="B48" s="304"/>
      <c r="C48" s="305"/>
      <c r="D48" s="306"/>
      <c r="E48" s="306"/>
      <c r="F48" s="307"/>
      <c r="G48" s="308"/>
      <c r="H48" s="309"/>
      <c r="I48" s="308"/>
      <c r="J48" s="372"/>
      <c r="K48" s="372"/>
      <c r="L48" s="309"/>
      <c r="M48" s="308"/>
      <c r="N48" s="372"/>
      <c r="O48" s="309"/>
      <c r="P48" s="308"/>
      <c r="Q48" s="372"/>
      <c r="R48" s="372"/>
      <c r="S48" s="372"/>
      <c r="T48" s="397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ht="15.9" customHeight="1" spans="1:45">
      <c r="A49" s="310">
        <v>13</v>
      </c>
      <c r="B49" s="311"/>
      <c r="C49" s="312"/>
      <c r="D49" s="313"/>
      <c r="E49" s="313"/>
      <c r="F49" s="314"/>
      <c r="G49" s="315"/>
      <c r="H49" s="316"/>
      <c r="I49" s="315"/>
      <c r="J49" s="373"/>
      <c r="K49" s="373"/>
      <c r="L49" s="316"/>
      <c r="M49" s="315"/>
      <c r="N49" s="373"/>
      <c r="O49" s="316"/>
      <c r="P49" s="315"/>
      <c r="Q49" s="373"/>
      <c r="R49" s="373"/>
      <c r="S49" s="373"/>
      <c r="T49" s="398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</row>
    <row r="50" ht="20.1" customHeight="1" spans="1:45">
      <c r="A50" s="251"/>
      <c r="B50" s="317"/>
      <c r="C50" s="318"/>
      <c r="D50" s="319"/>
      <c r="E50" s="319"/>
      <c r="F50" s="320"/>
      <c r="G50" s="321"/>
      <c r="H50" s="322"/>
      <c r="I50" s="321"/>
      <c r="J50" s="374"/>
      <c r="K50" s="374"/>
      <c r="L50" s="322"/>
      <c r="M50" s="321"/>
      <c r="N50" s="374"/>
      <c r="O50" s="322"/>
      <c r="P50" s="321"/>
      <c r="Q50" s="374"/>
      <c r="R50" s="374"/>
      <c r="S50" s="374"/>
      <c r="T50" s="399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 ht="15.9" customHeight="1" spans="1:45">
      <c r="A51" s="251">
        <v>14</v>
      </c>
      <c r="B51" s="311"/>
      <c r="C51" s="312"/>
      <c r="D51" s="313"/>
      <c r="E51" s="313"/>
      <c r="F51" s="314"/>
      <c r="G51" s="315"/>
      <c r="H51" s="316"/>
      <c r="I51" s="315"/>
      <c r="J51" s="373"/>
      <c r="K51" s="373"/>
      <c r="L51" s="316"/>
      <c r="M51" s="315"/>
      <c r="N51" s="373"/>
      <c r="O51" s="316"/>
      <c r="P51" s="315"/>
      <c r="Q51" s="373"/>
      <c r="R51" s="373"/>
      <c r="S51" s="373"/>
      <c r="T51" s="398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ht="20.1" customHeight="1" spans="1:45">
      <c r="A52" s="271"/>
      <c r="B52" s="323"/>
      <c r="C52" s="324"/>
      <c r="D52" s="325"/>
      <c r="E52" s="325"/>
      <c r="F52" s="326"/>
      <c r="G52" s="327"/>
      <c r="H52" s="328"/>
      <c r="I52" s="327"/>
      <c r="J52" s="375"/>
      <c r="K52" s="375"/>
      <c r="L52" s="328"/>
      <c r="M52" s="327"/>
      <c r="N52" s="375"/>
      <c r="O52" s="328"/>
      <c r="P52" s="327"/>
      <c r="Q52" s="375"/>
      <c r="R52" s="375"/>
      <c r="S52" s="375"/>
      <c r="T52" s="400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 spans="16:45"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</row>
    <row r="54" ht="18" customHeight="1" spans="1:45">
      <c r="A54" s="329" t="s">
        <v>115</v>
      </c>
      <c r="B54" s="330"/>
      <c r="C54" s="330"/>
      <c r="D54" s="330"/>
      <c r="E54" s="330"/>
      <c r="F54" s="330"/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401"/>
      <c r="U54" s="116"/>
      <c r="V54" s="402" t="s">
        <v>116</v>
      </c>
      <c r="W54" s="403"/>
      <c r="X54" s="403"/>
      <c r="Y54" s="403"/>
      <c r="Z54" s="403"/>
      <c r="AA54" s="403"/>
      <c r="AB54" s="403"/>
      <c r="AC54" s="403"/>
      <c r="AD54" s="403"/>
      <c r="AE54" s="403"/>
      <c r="AF54" s="418"/>
      <c r="AG54" s="439"/>
      <c r="AH54" s="439"/>
      <c r="AI54" s="439"/>
      <c r="AJ54" s="439"/>
      <c r="AK54" s="36"/>
      <c r="AL54" s="36"/>
      <c r="AM54" s="36"/>
      <c r="AN54" s="36"/>
      <c r="AO54" s="36"/>
      <c r="AP54" s="36"/>
      <c r="AQ54" s="36"/>
      <c r="AR54" s="36"/>
      <c r="AS54" s="36"/>
    </row>
    <row r="55" ht="87.9" customHeight="1" spans="1:45">
      <c r="A55" s="331"/>
      <c r="B55" s="332"/>
      <c r="C55" s="332"/>
      <c r="D55" s="332"/>
      <c r="E55" s="332"/>
      <c r="F55" s="332"/>
      <c r="G55" s="332"/>
      <c r="H55" s="332"/>
      <c r="I55" s="332"/>
      <c r="J55" s="332"/>
      <c r="K55" s="332"/>
      <c r="L55" s="332"/>
      <c r="M55" s="332"/>
      <c r="N55" s="332"/>
      <c r="O55" s="332"/>
      <c r="P55" s="332"/>
      <c r="Q55" s="332"/>
      <c r="R55" s="332"/>
      <c r="S55" s="332"/>
      <c r="T55" s="404"/>
      <c r="U55" s="116"/>
      <c r="V55" s="405">
        <f>LEN(A55)</f>
        <v>0</v>
      </c>
      <c r="W55" s="406"/>
      <c r="X55" s="406"/>
      <c r="Y55" s="406"/>
      <c r="Z55" s="406"/>
      <c r="AA55" s="406"/>
      <c r="AB55" s="406"/>
      <c r="AC55" s="406"/>
      <c r="AD55" s="406"/>
      <c r="AE55" s="406"/>
      <c r="AF55" s="419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</row>
    <row r="56" spans="16:45"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M49:O50"/>
    <mergeCell ref="P49:T50"/>
    <mergeCell ref="G51:H52"/>
    <mergeCell ref="I51:L52"/>
    <mergeCell ref="M51:O52"/>
    <mergeCell ref="P51:T52"/>
    <mergeCell ref="G49:H50"/>
    <mergeCell ref="I49:L50"/>
    <mergeCell ref="G45:H46"/>
    <mergeCell ref="I45:L46"/>
    <mergeCell ref="M45:O46"/>
    <mergeCell ref="P45:T46"/>
    <mergeCell ref="Y33:AG34"/>
    <mergeCell ref="P23:T24"/>
    <mergeCell ref="P35:T36"/>
    <mergeCell ref="P37:T38"/>
    <mergeCell ref="P33:T34"/>
    <mergeCell ref="P27:T28"/>
    <mergeCell ref="P29:T30"/>
    <mergeCell ref="P47:T48"/>
    <mergeCell ref="P25:T26"/>
    <mergeCell ref="P31:T32"/>
    <mergeCell ref="P39:T40"/>
    <mergeCell ref="P41:T42"/>
    <mergeCell ref="G47:H48"/>
    <mergeCell ref="I47:L48"/>
    <mergeCell ref="M47:O48"/>
    <mergeCell ref="M25:O26"/>
    <mergeCell ref="C17:O18"/>
    <mergeCell ref="C19:O20"/>
    <mergeCell ref="G23:H24"/>
    <mergeCell ref="I23:L24"/>
    <mergeCell ref="G27:H28"/>
    <mergeCell ref="I27:L28"/>
    <mergeCell ref="G25:H26"/>
    <mergeCell ref="I25:L26"/>
    <mergeCell ref="G7:I8"/>
    <mergeCell ref="J7:L8"/>
    <mergeCell ref="M7:O8"/>
    <mergeCell ref="I29:L30"/>
    <mergeCell ref="M29:O30"/>
    <mergeCell ref="M23:O24"/>
    <mergeCell ref="G35:H36"/>
    <mergeCell ref="I35:L36"/>
    <mergeCell ref="M35:O36"/>
    <mergeCell ref="A11:B12"/>
    <mergeCell ref="A13:B14"/>
    <mergeCell ref="G33:H34"/>
    <mergeCell ref="I33:L34"/>
    <mergeCell ref="M33:O34"/>
    <mergeCell ref="G15:O16"/>
    <mergeCell ref="G11:I12"/>
    <mergeCell ref="J11:L12"/>
    <mergeCell ref="M11:O12"/>
    <mergeCell ref="A17:B18"/>
    <mergeCell ref="A19:B20"/>
    <mergeCell ref="G31:H32"/>
    <mergeCell ref="G29:H30"/>
    <mergeCell ref="A15:B16"/>
    <mergeCell ref="G37:H38"/>
    <mergeCell ref="I37:L38"/>
    <mergeCell ref="G9:I10"/>
    <mergeCell ref="J9:L10"/>
    <mergeCell ref="M9:O10"/>
    <mergeCell ref="A21:B22"/>
    <mergeCell ref="C21:D22"/>
    <mergeCell ref="E21:F22"/>
    <mergeCell ref="G21:H22"/>
    <mergeCell ref="G13:O14"/>
    <mergeCell ref="G43:H44"/>
    <mergeCell ref="G41:H42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9:B10"/>
    <mergeCell ref="A6:B8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allowBlank="1" showInputMessage="1" showErrorMessage="1" prompt="申し込み責任者の右側の自宅住所、電話番号欄に入力してください。" sqref="C17:O20"/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数字だけを入力してください。" sqref="Y25"/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</dataValidations>
  <pageMargins left="0.409027777777778" right="0.4" top="0.579166666666667" bottom="0.579166666666667" header="0.3" footer="0.3"/>
  <pageSetup paperSize="9" scale="64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0"/>
  <sheetViews>
    <sheetView showGridLines="0" view="pageBreakPreview" zoomScaleNormal="100" zoomScaleSheetLayoutView="100" workbookViewId="0">
      <selection activeCell="W49" sqref="W49"/>
    </sheetView>
  </sheetViews>
  <sheetFormatPr defaultColWidth="9" defaultRowHeight="15"/>
  <cols>
    <col min="1" max="2" width="6.10833333333333" style="36" customWidth="1"/>
    <col min="3" max="6" width="7.33333333333333" style="36" customWidth="1"/>
    <col min="7" max="15" width="6.10833333333333" style="36" customWidth="1"/>
    <col min="16" max="22" width="6.66666666666667" style="36" customWidth="1"/>
    <col min="23" max="16384" width="9" style="36"/>
  </cols>
  <sheetData>
    <row r="1" ht="26.25" spans="1:15">
      <c r="A1" s="232" t="s">
        <v>117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</row>
    <row r="2" ht="13.5" spans="1:15">
      <c r="A2" s="38" t="s">
        <v>118</v>
      </c>
      <c r="B2" s="38"/>
      <c r="C2" s="39" t="str">
        <f>IF(入力!C3="","",入力!C3)</f>
        <v>姉崎ジュニアバレーボールクラブ</v>
      </c>
      <c r="D2" s="39"/>
      <c r="E2" s="39"/>
      <c r="F2" s="39"/>
      <c r="G2" s="39"/>
      <c r="H2" s="39"/>
      <c r="I2" s="39"/>
      <c r="J2" s="38" t="str">
        <f>IF(入力!J3="","",入力!J3)</f>
        <v>男子</v>
      </c>
      <c r="K2" s="38"/>
      <c r="L2" s="38"/>
      <c r="M2" s="38"/>
      <c r="N2" s="38"/>
      <c r="O2" s="38"/>
    </row>
    <row r="3" ht="13.5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119</v>
      </c>
      <c r="B4" s="38"/>
      <c r="C4" s="40">
        <f>IF(入力!C4="","",IF(入力!C5="",入力!C4,入力!C4&amp;"　　"&amp;入力!C5))</f>
        <v>433327012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120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松葉　秀正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505772346</v>
      </c>
      <c r="H7" s="49"/>
      <c r="I7" s="49"/>
      <c r="J7" s="49" t="str">
        <f>IF(入力!J7="","",入力!J7)</f>
        <v>022650</v>
      </c>
      <c r="K7" s="49"/>
      <c r="L7" s="49"/>
      <c r="M7" s="49" t="str">
        <f>IF(入力!M7="","",入力!M7)</f>
        <v/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" customHeight="1" spans="1:15">
      <c r="A9" s="38" t="s">
        <v>49</v>
      </c>
      <c r="B9" s="38"/>
      <c r="C9" s="44" t="str">
        <f>IF(入力!C10="","",入力!C10&amp;"　"&amp;入力!E10)</f>
        <v>伊藤　博幸</v>
      </c>
      <c r="D9" s="45"/>
      <c r="E9" s="45"/>
      <c r="F9" s="45"/>
      <c r="G9" s="49">
        <f>IF(入力!G9="","",入力!G9)</f>
        <v>509253793</v>
      </c>
      <c r="H9" s="49"/>
      <c r="I9" s="49"/>
      <c r="J9" s="49">
        <f>IF(入力!J9="","",入力!J9)</f>
        <v>291127</v>
      </c>
      <c r="K9" s="49"/>
      <c r="L9" s="49"/>
      <c r="M9" s="49" t="str">
        <f>IF(入力!M9="","",入力!M9)</f>
        <v/>
      </c>
      <c r="N9" s="49"/>
      <c r="O9" s="49"/>
    </row>
    <row r="10" ht="14.4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" customHeight="1" spans="1:15">
      <c r="A11" s="38" t="s">
        <v>54</v>
      </c>
      <c r="B11" s="38"/>
      <c r="C11" s="44" t="str">
        <f>IF(入力!C12="","",入力!C12&amp;"　"&amp;入力!E12)</f>
        <v>本間　舞美</v>
      </c>
      <c r="D11" s="45"/>
      <c r="E11" s="45"/>
      <c r="F11" s="45"/>
      <c r="G11" s="49">
        <f>IF(入力!G11="","",入力!G11)</f>
        <v>503990484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59</v>
      </c>
      <c r="B13" s="38"/>
      <c r="C13" s="44" t="str">
        <f>IF(入力!C14="","",入力!C14&amp;"　"&amp;入力!E14)</f>
        <v>松葉　秀正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121</v>
      </c>
      <c r="B15" s="38"/>
      <c r="C15" s="44" t="str">
        <f>IF(入力!C16="","",入力!C16&amp;"　"&amp;入力!E16)</f>
        <v>松葉　秀正</v>
      </c>
      <c r="D15" s="45"/>
      <c r="E15" s="45"/>
      <c r="F15" s="53" t="s">
        <v>122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3.5" spans="1:15">
      <c r="A17" s="38" t="s">
        <v>62</v>
      </c>
      <c r="B17" s="38"/>
      <c r="C17" s="39" t="str">
        <f>IF(入力!C17="","",入力!C17&amp;"　"&amp;入力!E17)</f>
        <v>千葉県市原市飯沼279-8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3.5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" customHeight="1" spans="1:15">
      <c r="A19" s="38" t="s">
        <v>63</v>
      </c>
      <c r="B19" s="38"/>
      <c r="C19" s="39" t="str">
        <f>IF(入力!C19="","",入力!C19&amp;"　"&amp;入力!E19)</f>
        <v>0436-20-2030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" customHeight="1" spans="1:15">
      <c r="A21" s="38" t="s">
        <v>64</v>
      </c>
      <c r="B21" s="38"/>
      <c r="C21" s="39" t="str">
        <f>IF(入力!C21="","",入力!C21&amp;"－"&amp;入力!E21&amp;"－"&amp;入力!G21)</f>
        <v>080－9358－0007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68</v>
      </c>
      <c r="C23" s="38" t="s">
        <v>123</v>
      </c>
      <c r="D23" s="38"/>
      <c r="E23" s="38"/>
      <c r="F23" s="38"/>
      <c r="G23" s="38" t="s">
        <v>71</v>
      </c>
      <c r="H23" s="38"/>
      <c r="I23" s="38" t="s">
        <v>72</v>
      </c>
      <c r="J23" s="38"/>
      <c r="K23" s="38"/>
      <c r="L23" s="38"/>
      <c r="M23" s="38" t="s">
        <v>73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ht="18" customHeight="1" spans="1:15">
      <c r="A25" s="38">
        <v>1</v>
      </c>
      <c r="B25" s="38">
        <f>IF(入力!B25="","",入力!B25)</f>
        <v>1</v>
      </c>
      <c r="C25" s="44" t="str">
        <f>IF(入力!C26="","",入力!C26&amp;"　"&amp;入力!E26)</f>
        <v>船井　寅来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京葉小学校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513529444</v>
      </c>
      <c r="N25" s="38" t="str">
        <f>IF(入力!N25="","",入力!N25)</f>
        <v/>
      </c>
      <c r="O25" s="38" t="str">
        <f>IF(入力!O25="","",入力!O25)</f>
        <v/>
      </c>
    </row>
    <row r="26" ht="18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ht="18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山越　稜太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東海小学校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514295845</v>
      </c>
      <c r="N27" s="38" t="str">
        <f>IF(入力!N27="","",入力!N27)</f>
        <v/>
      </c>
      <c r="O27" s="38" t="str">
        <f>IF(入力!O27="","",入力!O27)</f>
        <v/>
      </c>
    </row>
    <row r="28" ht="1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ht="18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白鳥　律輝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京葉小学校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515250715</v>
      </c>
      <c r="N29" s="38" t="str">
        <f>IF(入力!N29="","",入力!N29)</f>
        <v/>
      </c>
      <c r="O29" s="38" t="str">
        <f>IF(入力!O29="","",入力!O29)</f>
        <v/>
      </c>
    </row>
    <row r="30" ht="18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ht="18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小林　成</v>
      </c>
      <c r="D31" s="45"/>
      <c r="E31" s="45"/>
      <c r="F31" s="45"/>
      <c r="G31" s="38">
        <f>IF(入力!G31="","",入力!G31)</f>
        <v>6</v>
      </c>
      <c r="H31" s="38" t="str">
        <f>IF(入力!H31="","",入力!H31)</f>
        <v/>
      </c>
      <c r="I31" s="38" t="str">
        <f>IF(入力!I31="","",入力!I31)</f>
        <v>京葉小学校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515250380</v>
      </c>
      <c r="N31" s="38" t="str">
        <f>IF(入力!N31="","",入力!N31)</f>
        <v/>
      </c>
      <c r="O31" s="38" t="str">
        <f>IF(入力!O31="","",入力!O31)</f>
        <v/>
      </c>
    </row>
    <row r="32" ht="18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ht="18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金子　陽稀</v>
      </c>
      <c r="D33" s="45"/>
      <c r="E33" s="45"/>
      <c r="F33" s="45"/>
      <c r="G33" s="38">
        <f>IF(入力!G33="","",入力!G33)</f>
        <v>5</v>
      </c>
      <c r="H33" s="38" t="str">
        <f>IF(入力!H33="","",入力!H33)</f>
        <v/>
      </c>
      <c r="I33" s="38" t="str">
        <f>IF(入力!I33="","",入力!I33)</f>
        <v>千種小学校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518609511</v>
      </c>
      <c r="N33" s="38" t="str">
        <f>IF(入力!N33="","",入力!N33)</f>
        <v/>
      </c>
      <c r="O33" s="38" t="str">
        <f>IF(入力!O33="","",入力!O33)</f>
        <v/>
      </c>
    </row>
    <row r="34" ht="18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ht="18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飯島　唯</v>
      </c>
      <c r="D35" s="45"/>
      <c r="E35" s="45"/>
      <c r="F35" s="45"/>
      <c r="G35" s="38">
        <f>IF(入力!G35="","",入力!G35)</f>
        <v>5</v>
      </c>
      <c r="H35" s="38" t="str">
        <f>IF(入力!H35="","",入力!H35)</f>
        <v/>
      </c>
      <c r="I35" s="38" t="str">
        <f>IF(入力!I35="","",入力!I35)</f>
        <v>東海小学校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518669690</v>
      </c>
      <c r="N35" s="38" t="str">
        <f>IF(入力!N35="","",入力!N35)</f>
        <v/>
      </c>
      <c r="O35" s="38" t="str">
        <f>IF(入力!O35="","",入力!O35)</f>
        <v/>
      </c>
    </row>
    <row r="36" ht="18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ht="18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鶴岡　司彩</v>
      </c>
      <c r="D37" s="45"/>
      <c r="E37" s="45"/>
      <c r="F37" s="45"/>
      <c r="G37" s="38">
        <f>IF(入力!G37="","",入力!G37)</f>
        <v>3</v>
      </c>
      <c r="H37" s="38" t="str">
        <f>IF(入力!H37="","",入力!H37)</f>
        <v/>
      </c>
      <c r="I37" s="38" t="str">
        <f>IF(入力!I37="","",入力!I37)</f>
        <v>千種小学校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518609528</v>
      </c>
      <c r="N37" s="38" t="str">
        <f>IF(入力!N37="","",入力!N37)</f>
        <v/>
      </c>
      <c r="O37" s="38" t="str">
        <f>IF(入力!O37="","",入力!O37)</f>
        <v/>
      </c>
    </row>
    <row r="38" ht="1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ht="18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飯島　聖音</v>
      </c>
      <c r="D39" s="45"/>
      <c r="E39" s="45"/>
      <c r="F39" s="45"/>
      <c r="G39" s="38">
        <f>IF(入力!G39="","",入力!G39)</f>
        <v>3</v>
      </c>
      <c r="H39" s="38" t="str">
        <f>IF(入力!H39="","",入力!H39)</f>
        <v/>
      </c>
      <c r="I39" s="38" t="str">
        <f>IF(入力!I39="","",入力!I39)</f>
        <v>東海小学校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518678173</v>
      </c>
      <c r="N39" s="38" t="str">
        <f>IF(入力!N39="","",入力!N39)</f>
        <v/>
      </c>
      <c r="O39" s="38" t="str">
        <f>IF(入力!O39="","",入力!O39)</f>
        <v/>
      </c>
    </row>
    <row r="40" ht="18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ht="18" customHeight="1" spans="1:15">
      <c r="A41" s="38">
        <v>9</v>
      </c>
      <c r="B41" s="38" t="str">
        <f>IF(入力!B41="","",入力!B41)</f>
        <v>  </v>
      </c>
      <c r="C41" s="44" t="str">
        <f>IF(入力!C42="","",入力!C42&amp;"　"&amp;入力!E42)</f>
        <v>　　　</v>
      </c>
      <c r="D41" s="45"/>
      <c r="E41" s="45"/>
      <c r="F41" s="45"/>
      <c r="G41" s="38" t="str">
        <f>IF(入力!G41="","",入力!G41)</f>
        <v> </v>
      </c>
      <c r="H41" s="38" t="str">
        <f>IF(入力!H41="","",入力!H41)</f>
        <v/>
      </c>
      <c r="I41" s="38" t="str">
        <f>IF(入力!I41="","",入力!I41)</f>
        <v> 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 t="str">
        <f>IF(入力!M41="","",入力!M41)</f>
        <v> </v>
      </c>
      <c r="N41" s="38" t="str">
        <f>IF(入力!N41="","",入力!N41)</f>
        <v/>
      </c>
      <c r="O41" s="38" t="str">
        <f>IF(入力!O41="","",入力!O41)</f>
        <v/>
      </c>
    </row>
    <row r="42" ht="18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ht="18" customHeight="1" spans="1:15">
      <c r="A43" s="38">
        <v>10</v>
      </c>
      <c r="B43" s="38" t="str">
        <f>IF(入力!B43="","",入力!B43)</f>
        <v>  </v>
      </c>
      <c r="C43" s="44" t="str">
        <f>IF(入力!C44="","",入力!C44&amp;"　"&amp;入力!E44)</f>
        <v/>
      </c>
      <c r="D43" s="45"/>
      <c r="E43" s="45"/>
      <c r="F43" s="45"/>
      <c r="G43" s="38" t="str">
        <f>IF(入力!G43="","",入力!G43)</f>
        <v/>
      </c>
      <c r="H43" s="38" t="str">
        <f>IF(入力!H43="","",入力!H43)</f>
        <v/>
      </c>
      <c r="I43" s="38" t="str">
        <f>IF(入力!I43="","",入力!I43)</f>
        <v/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 t="str">
        <f>IF(入力!M43="","",入力!M43)</f>
        <v/>
      </c>
      <c r="N43" s="38" t="str">
        <f>IF(入力!N43="","",入力!N43)</f>
        <v/>
      </c>
      <c r="O43" s="38" t="str">
        <f>IF(入力!O43="","",入力!O43)</f>
        <v/>
      </c>
    </row>
    <row r="44" ht="18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ht="18" customHeight="1" spans="1:15">
      <c r="A45" s="38">
        <v>11</v>
      </c>
      <c r="B45" s="38" t="str">
        <f>IF(入力!B45="","",入力!B45)</f>
        <v/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ht="18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ht="18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ht="1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ht="18" customHeight="1" spans="1:1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</row>
    <row r="50" ht="18" customHeight="1" spans="1:1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</row>
  </sheetData>
  <sheetProtection sheet="1"/>
  <mergeCells count="117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F15:F16"/>
    <mergeCell ref="A49:O50"/>
    <mergeCell ref="C6:F8"/>
    <mergeCell ref="G7:I8"/>
    <mergeCell ref="J7:L8"/>
    <mergeCell ref="M7:O8"/>
    <mergeCell ref="G9:I10"/>
    <mergeCell ref="J9:L10"/>
    <mergeCell ref="M9:O10"/>
    <mergeCell ref="C9:F10"/>
    <mergeCell ref="C11:F12"/>
    <mergeCell ref="I47:L48"/>
    <mergeCell ref="M47:O48"/>
    <mergeCell ref="C45:F46"/>
    <mergeCell ref="G45:H46"/>
    <mergeCell ref="I45:L46"/>
    <mergeCell ref="M45:O46"/>
    <mergeCell ref="C47:F48"/>
    <mergeCell ref="G47:H48"/>
    <mergeCell ref="I43:L44"/>
    <mergeCell ref="M43:O44"/>
    <mergeCell ref="C41:F42"/>
    <mergeCell ref="G41:H42"/>
    <mergeCell ref="I41:L42"/>
    <mergeCell ref="M41:O42"/>
    <mergeCell ref="I39:L40"/>
    <mergeCell ref="M39:O40"/>
    <mergeCell ref="I37:L38"/>
    <mergeCell ref="M37:O38"/>
    <mergeCell ref="C43:F44"/>
    <mergeCell ref="G43:H44"/>
    <mergeCell ref="C37:F38"/>
    <mergeCell ref="G37:H38"/>
    <mergeCell ref="C39:F40"/>
    <mergeCell ref="G39:H40"/>
    <mergeCell ref="I33:L34"/>
    <mergeCell ref="M33:O34"/>
    <mergeCell ref="C33:F34"/>
    <mergeCell ref="G33:H34"/>
    <mergeCell ref="C35:F36"/>
    <mergeCell ref="G35:H36"/>
    <mergeCell ref="I35:L36"/>
    <mergeCell ref="M35:O36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C29:F30"/>
    <mergeCell ref="G29:H30"/>
    <mergeCell ref="C25:F26"/>
    <mergeCell ref="G25:H26"/>
    <mergeCell ref="C31:F32"/>
    <mergeCell ref="G31:H32"/>
    <mergeCell ref="A17:B18"/>
    <mergeCell ref="A19:B20"/>
    <mergeCell ref="A13:B14"/>
    <mergeCell ref="A15:B16"/>
    <mergeCell ref="C15:E16"/>
    <mergeCell ref="G23:H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G11:I12"/>
    <mergeCell ref="J11:L12"/>
    <mergeCell ref="M11:O12"/>
    <mergeCell ref="G13:O14"/>
    <mergeCell ref="A2:B3"/>
    <mergeCell ref="A4:B5"/>
    <mergeCell ref="A9:B10"/>
    <mergeCell ref="A11:B12"/>
    <mergeCell ref="C2:I3"/>
    <mergeCell ref="J2:O3"/>
    <mergeCell ref="C4:I5"/>
  </mergeCells>
  <pageMargins left="0.393055555555556" right="0.393055555555556" top="0.590277777777778" bottom="0.196527777777778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H65"/>
  <sheetViews>
    <sheetView view="pageBreakPreview" zoomScaleNormal="100" zoomScaleSheetLayoutView="100" topLeftCell="A25" workbookViewId="0">
      <selection activeCell="H12" sqref="H12:J14"/>
    </sheetView>
  </sheetViews>
  <sheetFormatPr defaultColWidth="1.66666666666667" defaultRowHeight="13.5"/>
  <cols>
    <col min="58" max="58" width="2.21666666666667" customWidth="1"/>
  </cols>
  <sheetData>
    <row r="1" spans="45:58">
      <c r="AS1" s="69" t="s">
        <v>124</v>
      </c>
      <c r="AT1" s="69"/>
      <c r="AU1" s="69"/>
      <c r="AV1" s="200"/>
      <c r="AW1" s="200"/>
      <c r="AX1" s="69" t="s">
        <v>125</v>
      </c>
      <c r="AY1" s="209"/>
      <c r="AZ1" s="200"/>
      <c r="BA1" s="200"/>
      <c r="BB1" s="69" t="s">
        <v>126</v>
      </c>
      <c r="BC1" s="209"/>
      <c r="BD1" s="200"/>
      <c r="BE1" s="200"/>
      <c r="BF1" s="69" t="s">
        <v>127</v>
      </c>
    </row>
    <row r="3" ht="9.75" customHeight="1"/>
    <row r="4" ht="9.75" customHeight="1"/>
    <row r="5" ht="28.5" spans="1:60">
      <c r="A5" s="59"/>
      <c r="B5" s="59"/>
      <c r="C5" s="60" t="s">
        <v>128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59"/>
      <c r="BH5" s="59"/>
    </row>
    <row r="6" ht="7.5" customHeight="1" spans="1:60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</row>
    <row r="7" ht="10.5" customHeight="1" spans="1:60">
      <c r="A7" s="61"/>
      <c r="B7" s="61"/>
      <c r="C7" s="62" t="s">
        <v>129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</row>
    <row r="8" ht="12" customHeight="1" spans="1:60">
      <c r="A8" s="61"/>
      <c r="B8" s="61"/>
      <c r="C8" s="63" t="s">
        <v>130</v>
      </c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34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</row>
    <row r="9" ht="8.25" customHeight="1" spans="1:60">
      <c r="A9" s="61"/>
      <c r="B9" s="61"/>
      <c r="C9" s="65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135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</row>
    <row r="10" ht="14.25" spans="3:32">
      <c r="C10" s="67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136"/>
      <c r="S10" s="69" t="s">
        <v>131</v>
      </c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171" t="s">
        <v>132</v>
      </c>
    </row>
    <row r="11" ht="5.25" customHeight="1"/>
    <row r="12" ht="5.25" customHeight="1" spans="7:11">
      <c r="G12" s="69"/>
      <c r="H12" s="70">
        <v>36</v>
      </c>
      <c r="I12" s="117"/>
      <c r="J12" s="118"/>
      <c r="K12" s="69"/>
    </row>
    <row r="13" customHeight="1" spans="6:17">
      <c r="F13" s="69" t="s">
        <v>133</v>
      </c>
      <c r="G13" s="69"/>
      <c r="H13" s="71"/>
      <c r="I13" s="119"/>
      <c r="J13" s="120"/>
      <c r="K13" s="69" t="s">
        <v>134</v>
      </c>
      <c r="L13" s="121"/>
      <c r="M13" s="121"/>
      <c r="N13" s="121"/>
      <c r="Q13" s="137"/>
    </row>
    <row r="14" ht="5.25" customHeight="1" spans="6:17">
      <c r="F14" s="72"/>
      <c r="G14" s="69"/>
      <c r="H14" s="73"/>
      <c r="I14" s="122"/>
      <c r="J14" s="123"/>
      <c r="K14" s="69"/>
      <c r="L14" s="121"/>
      <c r="M14" s="121"/>
      <c r="N14" s="121"/>
      <c r="Q14" s="137"/>
    </row>
    <row r="15" ht="5.25" customHeight="1"/>
    <row r="16" ht="12" customHeight="1" spans="3:58">
      <c r="C16" s="74" t="s">
        <v>135</v>
      </c>
      <c r="D16" s="75"/>
      <c r="E16" s="75"/>
      <c r="F16" s="75"/>
      <c r="G16" s="76"/>
      <c r="H16" s="77" t="s">
        <v>136</v>
      </c>
      <c r="I16" s="124"/>
      <c r="J16" s="124"/>
      <c r="K16" s="75" t="str">
        <f>IF(入力!C2="","",入力!C2)</f>
        <v>アネサキジュニアバレーボールクラブ</v>
      </c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6"/>
      <c r="Y16" s="172" t="s">
        <v>137</v>
      </c>
      <c r="Z16" s="173"/>
      <c r="AA16" s="173"/>
      <c r="AB16" s="173"/>
      <c r="AC16" s="173"/>
      <c r="AD16" s="173"/>
      <c r="AE16" s="173"/>
      <c r="AF16" s="173"/>
      <c r="AG16" s="173"/>
      <c r="AH16" s="173"/>
      <c r="AI16" s="183"/>
      <c r="AJ16" s="184" t="s">
        <v>138</v>
      </c>
      <c r="AK16" s="185"/>
      <c r="AL16" s="185"/>
      <c r="AM16" s="186"/>
      <c r="AN16" s="187" t="str">
        <f>IF(入力!P3="","",入力!P3)</f>
        <v>市原市</v>
      </c>
      <c r="AO16" s="201"/>
      <c r="AP16" s="201"/>
      <c r="AQ16" s="201"/>
      <c r="AR16" s="201"/>
      <c r="AS16" s="201"/>
      <c r="AT16" s="185" t="s">
        <v>139</v>
      </c>
      <c r="AU16" s="186"/>
      <c r="AV16" s="202" t="s">
        <v>18</v>
      </c>
      <c r="AW16" s="75"/>
      <c r="AX16" s="75"/>
      <c r="AY16" s="76"/>
      <c r="AZ16" s="210" t="str">
        <f>IF(入力!P5="","",入力!P5)</f>
        <v>内房</v>
      </c>
      <c r="BA16" s="211"/>
      <c r="BB16" s="211"/>
      <c r="BC16" s="211"/>
      <c r="BD16" s="211"/>
      <c r="BE16" s="211"/>
      <c r="BF16" s="220" t="s">
        <v>140</v>
      </c>
    </row>
    <row r="17" ht="4.5" customHeight="1" spans="3:58">
      <c r="C17" s="78"/>
      <c r="D17" s="79"/>
      <c r="E17" s="79"/>
      <c r="F17" s="79"/>
      <c r="G17" s="80"/>
      <c r="H17" s="81" t="str">
        <f>IF(入力!C3="","",入力!C3)</f>
        <v>姉崎ジュニアバレーボールクラブ</v>
      </c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38" t="str">
        <f>IF(入力!J3="","","("&amp;入力!J3&amp;")")</f>
        <v>(男子)</v>
      </c>
      <c r="V17" s="138"/>
      <c r="W17" s="138"/>
      <c r="X17" s="139"/>
      <c r="Y17" s="174">
        <f>IF(入力!C4="","",入力!C4)</f>
        <v>433327012</v>
      </c>
      <c r="Z17" s="175"/>
      <c r="AA17" s="175"/>
      <c r="AB17" s="175"/>
      <c r="AC17" s="175"/>
      <c r="AD17" s="175"/>
      <c r="AE17" s="175"/>
      <c r="AF17" s="175"/>
      <c r="AG17" s="175"/>
      <c r="AH17" s="175"/>
      <c r="AI17" s="188"/>
      <c r="AJ17" s="189"/>
      <c r="AK17" s="190"/>
      <c r="AL17" s="190"/>
      <c r="AM17" s="191"/>
      <c r="AN17" s="192"/>
      <c r="AO17" s="203"/>
      <c r="AP17" s="203"/>
      <c r="AQ17" s="203"/>
      <c r="AR17" s="203"/>
      <c r="AS17" s="203"/>
      <c r="AT17" s="190"/>
      <c r="AU17" s="191"/>
      <c r="AV17" s="204"/>
      <c r="AW17" s="79"/>
      <c r="AX17" s="79"/>
      <c r="AY17" s="80"/>
      <c r="AZ17" s="212"/>
      <c r="BA17" s="213"/>
      <c r="BB17" s="213"/>
      <c r="BC17" s="213"/>
      <c r="BD17" s="213"/>
      <c r="BE17" s="213"/>
      <c r="BF17" s="221"/>
    </row>
    <row r="18" ht="16.5" customHeight="1" spans="3:58">
      <c r="C18" s="82"/>
      <c r="D18" s="83"/>
      <c r="E18" s="83"/>
      <c r="F18" s="83"/>
      <c r="G18" s="84"/>
      <c r="H18" s="85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40"/>
      <c r="V18" s="140"/>
      <c r="W18" s="140"/>
      <c r="X18" s="141"/>
      <c r="Y18" s="176"/>
      <c r="Z18" s="177"/>
      <c r="AA18" s="177"/>
      <c r="AB18" s="177"/>
      <c r="AC18" s="177"/>
      <c r="AD18" s="177"/>
      <c r="AE18" s="177"/>
      <c r="AF18" s="177"/>
      <c r="AG18" s="177"/>
      <c r="AH18" s="177"/>
      <c r="AI18" s="193"/>
      <c r="AJ18" s="194"/>
      <c r="AK18" s="150"/>
      <c r="AL18" s="150"/>
      <c r="AM18" s="195"/>
      <c r="AN18" s="196"/>
      <c r="AO18" s="205"/>
      <c r="AP18" s="205"/>
      <c r="AQ18" s="205"/>
      <c r="AR18" s="205"/>
      <c r="AS18" s="205"/>
      <c r="AT18" s="150"/>
      <c r="AU18" s="195"/>
      <c r="AV18" s="206"/>
      <c r="AW18" s="83"/>
      <c r="AX18" s="83"/>
      <c r="AY18" s="84"/>
      <c r="AZ18" s="214" t="str">
        <f>IF(入力!AE5="","",入力!AE5)</f>
        <v>五井</v>
      </c>
      <c r="BA18" s="215"/>
      <c r="BB18" s="215"/>
      <c r="BC18" s="215"/>
      <c r="BD18" s="215"/>
      <c r="BE18" s="215"/>
      <c r="BF18" s="222" t="s">
        <v>141</v>
      </c>
    </row>
    <row r="19" ht="15" customHeight="1" spans="3:58">
      <c r="C19" s="86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9" t="s">
        <v>142</v>
      </c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 t="s">
        <v>143</v>
      </c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 t="s">
        <v>144</v>
      </c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223"/>
    </row>
    <row r="20" ht="15" customHeight="1" spans="3:58">
      <c r="C20" s="88" t="s">
        <v>145</v>
      </c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127" t="str">
        <f>IF(入力!J7="","",入力!J7)</f>
        <v>022650</v>
      </c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>
        <f>IF(入力!J9="","",入力!J9)</f>
        <v>291127</v>
      </c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 t="str">
        <f>IF(入力!J11="","",入力!J11)</f>
        <v/>
      </c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224"/>
    </row>
    <row r="21" ht="15" customHeight="1" spans="3:58">
      <c r="C21" s="88" t="s">
        <v>146</v>
      </c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127" t="str">
        <f>IF(入力!M7="","",入力!M7)</f>
        <v/>
      </c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 t="str">
        <f>IF(入力!M9="","",入力!M9)</f>
        <v/>
      </c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 t="str">
        <f>IF(入力!M11="","",入力!M11)</f>
        <v/>
      </c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224"/>
    </row>
    <row r="22" ht="12" customHeight="1" spans="3:58">
      <c r="C22" s="90" t="s">
        <v>136</v>
      </c>
      <c r="D22" s="91"/>
      <c r="E22" s="91"/>
      <c r="F22" s="91"/>
      <c r="G22" s="92"/>
      <c r="H22" s="93" t="str">
        <f>IF(入力!C7="","",入力!C7&amp;"　"&amp;入力!E7)</f>
        <v>マツバ　ヒデマサ</v>
      </c>
      <c r="I22" s="128"/>
      <c r="J22" s="128"/>
      <c r="K22" s="128"/>
      <c r="L22" s="128"/>
      <c r="M22" s="128"/>
      <c r="N22" s="128"/>
      <c r="O22" s="128"/>
      <c r="P22" s="128"/>
      <c r="Q22" s="142"/>
      <c r="R22" s="143" t="s">
        <v>147</v>
      </c>
      <c r="S22" s="128"/>
      <c r="T22" s="144">
        <f>IF(入力!AT7="","",入力!AT7)</f>
        <v>48</v>
      </c>
      <c r="U22" s="145"/>
      <c r="V22" s="146"/>
      <c r="W22" s="143" t="s">
        <v>148</v>
      </c>
      <c r="X22" s="143"/>
      <c r="Y22" s="143"/>
      <c r="Z22" s="178" t="s">
        <v>37</v>
      </c>
      <c r="AA22" s="179"/>
      <c r="AB22" s="128" t="str">
        <f>IF(入力!R7="","",入力!R7)</f>
        <v>290</v>
      </c>
      <c r="AC22" s="128"/>
      <c r="AD22" s="128"/>
      <c r="AE22" s="128"/>
      <c r="AF22" s="180" t="s">
        <v>39</v>
      </c>
      <c r="AG22" s="128" t="str">
        <f>IF(入力!W7="","",入力!W7)</f>
        <v>００３７</v>
      </c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42"/>
      <c r="AU22" s="143" t="s">
        <v>149</v>
      </c>
      <c r="AV22" s="128"/>
      <c r="AW22" s="128"/>
      <c r="AX22" s="216" t="s">
        <v>41</v>
      </c>
      <c r="AY22" s="128" t="str">
        <f>IF(入力!AL7="","",入力!AL7)</f>
        <v>0436</v>
      </c>
      <c r="AZ22" s="128"/>
      <c r="BA22" s="128"/>
      <c r="BB22" s="128"/>
      <c r="BC22" s="128"/>
      <c r="BD22" s="128"/>
      <c r="BE22" s="128"/>
      <c r="BF22" s="225" t="s">
        <v>43</v>
      </c>
    </row>
    <row r="23" ht="19.5" customHeight="1" spans="3:58">
      <c r="C23" s="82" t="s">
        <v>150</v>
      </c>
      <c r="D23" s="83"/>
      <c r="E23" s="83"/>
      <c r="F23" s="83"/>
      <c r="G23" s="84"/>
      <c r="H23" s="73" t="str">
        <f>IF(入力!C8="","",入力!C8&amp;"　"&amp;入力!E8)</f>
        <v>松葉　秀正</v>
      </c>
      <c r="I23" s="122"/>
      <c r="J23" s="122"/>
      <c r="K23" s="122"/>
      <c r="L23" s="122"/>
      <c r="M23" s="122"/>
      <c r="N23" s="122"/>
      <c r="O23" s="122"/>
      <c r="P23" s="122"/>
      <c r="Q23" s="123"/>
      <c r="R23" s="83"/>
      <c r="S23" s="83"/>
      <c r="T23" s="147"/>
      <c r="U23" s="148"/>
      <c r="V23" s="149"/>
      <c r="W23" s="150"/>
      <c r="X23" s="150"/>
      <c r="Y23" s="150"/>
      <c r="Z23" s="85" t="str">
        <f>IF(入力!P8="","",入力!P8)</f>
        <v>千葉県市原市飯沼279-8</v>
      </c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207"/>
      <c r="AU23" s="83"/>
      <c r="AV23" s="83"/>
      <c r="AW23" s="83"/>
      <c r="AX23" s="206" t="str">
        <f>IF(入力!AK8="","",入力!AK8)</f>
        <v>20</v>
      </c>
      <c r="AY23" s="83"/>
      <c r="AZ23" s="83"/>
      <c r="BA23" s="83"/>
      <c r="BB23" s="217" t="s">
        <v>39</v>
      </c>
      <c r="BC23" s="83" t="str">
        <f>IF(入力!AP8="","",入力!AP8)</f>
        <v>2030</v>
      </c>
      <c r="BD23" s="83"/>
      <c r="BE23" s="83"/>
      <c r="BF23" s="226"/>
    </row>
    <row r="24" ht="12" customHeight="1" spans="3:58">
      <c r="C24" s="90" t="s">
        <v>136</v>
      </c>
      <c r="D24" s="91"/>
      <c r="E24" s="91"/>
      <c r="F24" s="91"/>
      <c r="G24" s="92"/>
      <c r="H24" s="93" t="str">
        <f>IF(入力!C9="","",入力!C9&amp;"　"&amp;入力!E9)</f>
        <v>イトウ　ヒロユキ</v>
      </c>
      <c r="I24" s="128"/>
      <c r="J24" s="128"/>
      <c r="K24" s="128"/>
      <c r="L24" s="128"/>
      <c r="M24" s="128"/>
      <c r="N24" s="128"/>
      <c r="O24" s="128"/>
      <c r="P24" s="128"/>
      <c r="Q24" s="142"/>
      <c r="R24" s="143" t="s">
        <v>147</v>
      </c>
      <c r="S24" s="128"/>
      <c r="T24" s="144">
        <f>IF(入力!AT9="","",入力!AT9)</f>
        <v>41</v>
      </c>
      <c r="U24" s="145"/>
      <c r="V24" s="146"/>
      <c r="W24" s="143" t="s">
        <v>148</v>
      </c>
      <c r="X24" s="143"/>
      <c r="Y24" s="143"/>
      <c r="Z24" s="178" t="s">
        <v>37</v>
      </c>
      <c r="AA24" s="179"/>
      <c r="AB24" s="128" t="str">
        <f>IF(入力!R9="","",入力!R9)</f>
        <v/>
      </c>
      <c r="AC24" s="128"/>
      <c r="AD24" s="128"/>
      <c r="AE24" s="128"/>
      <c r="AF24" s="180" t="s">
        <v>39</v>
      </c>
      <c r="AG24" s="128" t="str">
        <f>IF(入力!W9="","",入力!W9)</f>
        <v/>
      </c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42"/>
      <c r="AU24" s="143" t="s">
        <v>149</v>
      </c>
      <c r="AV24" s="128"/>
      <c r="AW24" s="128"/>
      <c r="AX24" s="216" t="s">
        <v>41</v>
      </c>
      <c r="AY24" s="128" t="str">
        <f>IF(入力!AL9="","",入力!AL9)</f>
        <v/>
      </c>
      <c r="AZ24" s="128"/>
      <c r="BA24" s="128"/>
      <c r="BB24" s="128"/>
      <c r="BC24" s="128"/>
      <c r="BD24" s="128"/>
      <c r="BE24" s="128"/>
      <c r="BF24" s="225" t="s">
        <v>43</v>
      </c>
    </row>
    <row r="25" ht="19.5" customHeight="1" spans="3:58">
      <c r="C25" s="82" t="s">
        <v>143</v>
      </c>
      <c r="D25" s="83"/>
      <c r="E25" s="83"/>
      <c r="F25" s="83"/>
      <c r="G25" s="84"/>
      <c r="H25" s="73" t="str">
        <f>IF(入力!C10="","",入力!C10&amp;"　"&amp;入力!E10)</f>
        <v>伊藤　博幸</v>
      </c>
      <c r="I25" s="122"/>
      <c r="J25" s="122"/>
      <c r="K25" s="122"/>
      <c r="L25" s="122"/>
      <c r="M25" s="122"/>
      <c r="N25" s="122"/>
      <c r="O25" s="122"/>
      <c r="P25" s="122"/>
      <c r="Q25" s="123"/>
      <c r="R25" s="83"/>
      <c r="S25" s="83"/>
      <c r="T25" s="147"/>
      <c r="U25" s="148"/>
      <c r="V25" s="149"/>
      <c r="W25" s="150"/>
      <c r="X25" s="150"/>
      <c r="Y25" s="150"/>
      <c r="Z25" s="85" t="str">
        <f>IF(入力!P10="","",入力!P10)</f>
        <v/>
      </c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207"/>
      <c r="AU25" s="83"/>
      <c r="AV25" s="83"/>
      <c r="AW25" s="83"/>
      <c r="AX25" s="206" t="str">
        <f>IF(入力!AK10="","",入力!AK10)</f>
        <v/>
      </c>
      <c r="AY25" s="83"/>
      <c r="AZ25" s="83"/>
      <c r="BA25" s="83"/>
      <c r="BB25" s="217" t="s">
        <v>39</v>
      </c>
      <c r="BC25" s="83" t="str">
        <f>IF(入力!AP10="","",入力!AP10)</f>
        <v/>
      </c>
      <c r="BD25" s="83"/>
      <c r="BE25" s="83"/>
      <c r="BF25" s="226"/>
    </row>
    <row r="26" ht="12" customHeight="1" spans="3:58">
      <c r="C26" s="90" t="s">
        <v>136</v>
      </c>
      <c r="D26" s="91"/>
      <c r="E26" s="91"/>
      <c r="F26" s="91"/>
      <c r="G26" s="92"/>
      <c r="H26" s="93" t="str">
        <f>IF(入力!C11="","",入力!C11&amp;"　"&amp;入力!E11)</f>
        <v>ホンマ　マミ</v>
      </c>
      <c r="I26" s="128"/>
      <c r="J26" s="128"/>
      <c r="K26" s="128"/>
      <c r="L26" s="128"/>
      <c r="M26" s="128"/>
      <c r="N26" s="128"/>
      <c r="O26" s="128"/>
      <c r="P26" s="128"/>
      <c r="Q26" s="142"/>
      <c r="R26" s="143" t="s">
        <v>147</v>
      </c>
      <c r="S26" s="128"/>
      <c r="T26" s="144">
        <f>IF(入力!AT11="","",入力!AT11)</f>
        <v>22</v>
      </c>
      <c r="U26" s="145"/>
      <c r="V26" s="146"/>
      <c r="W26" s="143" t="s">
        <v>148</v>
      </c>
      <c r="X26" s="143"/>
      <c r="Y26" s="143"/>
      <c r="Z26" s="178" t="s">
        <v>37</v>
      </c>
      <c r="AA26" s="179"/>
      <c r="AB26" s="128" t="str">
        <f>IF(入力!R11="","",入力!R11)</f>
        <v/>
      </c>
      <c r="AC26" s="128"/>
      <c r="AD26" s="128"/>
      <c r="AE26" s="128"/>
      <c r="AF26" s="180" t="s">
        <v>39</v>
      </c>
      <c r="AG26" s="128" t="str">
        <f>IF(入力!W11="","",入力!W11)</f>
        <v/>
      </c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42"/>
      <c r="AU26" s="143" t="s">
        <v>149</v>
      </c>
      <c r="AV26" s="128"/>
      <c r="AW26" s="128"/>
      <c r="AX26" s="216" t="s">
        <v>41</v>
      </c>
      <c r="AY26" s="128" t="str">
        <f>IF(入力!AL11="","",入力!AL11)</f>
        <v/>
      </c>
      <c r="AZ26" s="128"/>
      <c r="BA26" s="128"/>
      <c r="BB26" s="128"/>
      <c r="BC26" s="128"/>
      <c r="BD26" s="128"/>
      <c r="BE26" s="128"/>
      <c r="BF26" s="225" t="s">
        <v>43</v>
      </c>
    </row>
    <row r="27" ht="19.5" customHeight="1" spans="3:58">
      <c r="C27" s="82" t="s">
        <v>144</v>
      </c>
      <c r="D27" s="83"/>
      <c r="E27" s="83"/>
      <c r="F27" s="83"/>
      <c r="G27" s="84"/>
      <c r="H27" s="73" t="str">
        <f>IF(入力!C12="","",入力!C12&amp;"　"&amp;入力!E12)</f>
        <v>本間　舞美</v>
      </c>
      <c r="I27" s="122"/>
      <c r="J27" s="122"/>
      <c r="K27" s="122"/>
      <c r="L27" s="122"/>
      <c r="M27" s="122"/>
      <c r="N27" s="122"/>
      <c r="O27" s="122"/>
      <c r="P27" s="122"/>
      <c r="Q27" s="123"/>
      <c r="R27" s="83"/>
      <c r="S27" s="83"/>
      <c r="T27" s="147"/>
      <c r="U27" s="148"/>
      <c r="V27" s="149"/>
      <c r="W27" s="150"/>
      <c r="X27" s="150"/>
      <c r="Y27" s="150"/>
      <c r="Z27" s="85" t="str">
        <f>IF(入力!P12="","",入力!P12)</f>
        <v/>
      </c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207"/>
      <c r="AU27" s="83"/>
      <c r="AV27" s="83"/>
      <c r="AW27" s="83"/>
      <c r="AX27" s="206" t="str">
        <f>IF(入力!AK12="","",入力!AK12)</f>
        <v/>
      </c>
      <c r="AY27" s="83"/>
      <c r="AZ27" s="83"/>
      <c r="BA27" s="83"/>
      <c r="BB27" s="217" t="s">
        <v>39</v>
      </c>
      <c r="BC27" s="83" t="str">
        <f>IF(入力!AP12="","",入力!AP12)</f>
        <v/>
      </c>
      <c r="BD27" s="83"/>
      <c r="BE27" s="83"/>
      <c r="BF27" s="226"/>
    </row>
    <row r="28" ht="12" customHeight="1" spans="3:58">
      <c r="C28" s="90" t="s">
        <v>136</v>
      </c>
      <c r="D28" s="91"/>
      <c r="E28" s="91"/>
      <c r="F28" s="91"/>
      <c r="G28" s="92"/>
      <c r="H28" s="93" t="str">
        <f>IF(入力!C15="","",入力!C15&amp;"　"&amp;入力!E15)</f>
        <v>マツバ　ヒデマサ</v>
      </c>
      <c r="I28" s="128"/>
      <c r="J28" s="128"/>
      <c r="K28" s="128"/>
      <c r="L28" s="128"/>
      <c r="M28" s="128"/>
      <c r="N28" s="128"/>
      <c r="O28" s="128"/>
      <c r="P28" s="128"/>
      <c r="Q28" s="142"/>
      <c r="R28" s="143" t="s">
        <v>147</v>
      </c>
      <c r="S28" s="128"/>
      <c r="T28" s="144" t="str">
        <f>IF(入力!AT15="","",入力!AT15)</f>
        <v/>
      </c>
      <c r="U28" s="145"/>
      <c r="V28" s="146"/>
      <c r="W28" s="143" t="s">
        <v>148</v>
      </c>
      <c r="X28" s="143"/>
      <c r="Y28" s="143"/>
      <c r="Z28" s="178" t="s">
        <v>37</v>
      </c>
      <c r="AA28" s="179"/>
      <c r="AB28" s="128" t="str">
        <f>IF(入力!R15="","",入力!R15)</f>
        <v>290</v>
      </c>
      <c r="AC28" s="128"/>
      <c r="AD28" s="128"/>
      <c r="AE28" s="128"/>
      <c r="AF28" s="180" t="s">
        <v>39</v>
      </c>
      <c r="AG28" s="128" t="str">
        <f>IF(入力!W15="","",入力!W15)</f>
        <v>0037</v>
      </c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42"/>
      <c r="AU28" s="143" t="s">
        <v>149</v>
      </c>
      <c r="AV28" s="128"/>
      <c r="AW28" s="128"/>
      <c r="AX28" s="216" t="s">
        <v>41</v>
      </c>
      <c r="AY28" s="128" t="str">
        <f>IF(入力!AL15="","",入力!AL15)</f>
        <v>0436</v>
      </c>
      <c r="AZ28" s="128"/>
      <c r="BA28" s="128"/>
      <c r="BB28" s="128"/>
      <c r="BC28" s="128"/>
      <c r="BD28" s="128"/>
      <c r="BE28" s="128"/>
      <c r="BF28" s="225" t="s">
        <v>43</v>
      </c>
    </row>
    <row r="29" ht="19.5" customHeight="1" spans="3:58">
      <c r="C29" s="94" t="s">
        <v>151</v>
      </c>
      <c r="D29" s="95"/>
      <c r="E29" s="95"/>
      <c r="F29" s="95"/>
      <c r="G29" s="96"/>
      <c r="H29" s="97" t="str">
        <f>IF(入力!C16="","",入力!C16&amp;"　"&amp;入力!E16)</f>
        <v>松葉　秀正</v>
      </c>
      <c r="I29" s="129"/>
      <c r="J29" s="129"/>
      <c r="K29" s="129"/>
      <c r="L29" s="129"/>
      <c r="M29" s="129"/>
      <c r="N29" s="129"/>
      <c r="O29" s="129"/>
      <c r="P29" s="129"/>
      <c r="Q29" s="151"/>
      <c r="R29" s="95"/>
      <c r="S29" s="95"/>
      <c r="T29" s="152"/>
      <c r="U29" s="153"/>
      <c r="V29" s="154"/>
      <c r="W29" s="155"/>
      <c r="X29" s="155"/>
      <c r="Y29" s="155"/>
      <c r="Z29" s="181" t="str">
        <f>IF(入力!P16="","",入力!P16)</f>
        <v>千葉県市原市飯沼279-8</v>
      </c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208"/>
      <c r="AU29" s="95"/>
      <c r="AV29" s="95"/>
      <c r="AW29" s="95"/>
      <c r="AX29" s="218" t="str">
        <f>IF(入力!AK16="","",入力!AK16)</f>
        <v>20</v>
      </c>
      <c r="AY29" s="95"/>
      <c r="AZ29" s="95"/>
      <c r="BA29" s="95"/>
      <c r="BB29" s="219" t="s">
        <v>39</v>
      </c>
      <c r="BC29" s="95" t="str">
        <f>IF(入力!AP16="","",入力!AP16)</f>
        <v>2030</v>
      </c>
      <c r="BD29" s="95"/>
      <c r="BE29" s="95"/>
      <c r="BF29" s="227"/>
    </row>
    <row r="30" ht="7.5" customHeight="1"/>
    <row r="31" ht="16.5" customHeight="1" spans="3:9">
      <c r="C31" s="98" t="s">
        <v>152</v>
      </c>
      <c r="D31" s="69"/>
      <c r="E31" s="69"/>
      <c r="F31" s="69"/>
      <c r="G31" s="69"/>
      <c r="H31" s="69"/>
      <c r="I31" s="130" t="s">
        <v>153</v>
      </c>
    </row>
    <row r="32" ht="3" customHeight="1"/>
    <row r="33" ht="15" customHeight="1" spans="3:58">
      <c r="C33" s="99" t="s">
        <v>154</v>
      </c>
      <c r="D33" s="100"/>
      <c r="E33" s="100"/>
      <c r="F33" s="100" t="s">
        <v>155</v>
      </c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 t="s">
        <v>156</v>
      </c>
      <c r="R33" s="100"/>
      <c r="S33" s="100"/>
      <c r="T33" s="100" t="s">
        <v>157</v>
      </c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 t="s">
        <v>158</v>
      </c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 t="s">
        <v>159</v>
      </c>
      <c r="BA33" s="100"/>
      <c r="BB33" s="100"/>
      <c r="BC33" s="100"/>
      <c r="BD33" s="100"/>
      <c r="BE33" s="100"/>
      <c r="BF33" s="228"/>
    </row>
    <row r="34" ht="15" customHeight="1" spans="3:58">
      <c r="C34" s="101">
        <f>IF(入力!B25="","",入力!B25)</f>
        <v>1</v>
      </c>
      <c r="D34" s="102"/>
      <c r="E34" s="103"/>
      <c r="F34" s="104" t="str">
        <f>IF(入力!C26="","",入力!C25&amp;"　"&amp;入力!E25&amp;"
"&amp;入力!C26&amp;"　"&amp;入力!E26)</f>
        <v>フナイ　トラキ
船井　寅来</v>
      </c>
      <c r="G34" s="105"/>
      <c r="H34" s="105"/>
      <c r="I34" s="105"/>
      <c r="J34" s="105"/>
      <c r="K34" s="105"/>
      <c r="L34" s="105"/>
      <c r="M34" s="105"/>
      <c r="N34" s="105"/>
      <c r="O34" s="105"/>
      <c r="P34" s="131"/>
      <c r="Q34" s="156">
        <f>IF(入力!G25="","",入力!G25)</f>
        <v>6</v>
      </c>
      <c r="R34" s="157"/>
      <c r="S34" s="158"/>
      <c r="T34" s="159" t="str">
        <f>IF(入力!I25="","",入力!I25)</f>
        <v>京葉小学校</v>
      </c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97"/>
      <c r="AJ34" s="156">
        <f>IF(入力!M25="","",入力!M25)</f>
        <v>513529444</v>
      </c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8"/>
      <c r="AZ34" s="156">
        <f>IF(入力!P25="","",入力!P25)</f>
        <v>145</v>
      </c>
      <c r="BA34" s="157"/>
      <c r="BB34" s="157"/>
      <c r="BC34" s="157"/>
      <c r="BD34" s="157"/>
      <c r="BE34" s="157"/>
      <c r="BF34" s="229"/>
    </row>
    <row r="35" ht="15" customHeight="1" spans="3:58">
      <c r="C35" s="106"/>
      <c r="D35" s="107"/>
      <c r="E35" s="108"/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32"/>
      <c r="Q35" s="161"/>
      <c r="R35" s="162"/>
      <c r="S35" s="163"/>
      <c r="T35" s="164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98"/>
      <c r="AJ35" s="161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3"/>
      <c r="AZ35" s="161"/>
      <c r="BA35" s="162"/>
      <c r="BB35" s="162"/>
      <c r="BC35" s="162"/>
      <c r="BD35" s="162"/>
      <c r="BE35" s="162"/>
      <c r="BF35" s="230"/>
    </row>
    <row r="36" ht="15" customHeight="1" spans="3:58">
      <c r="C36" s="101">
        <f>IF(入力!B27="","",入力!B27)</f>
        <v>2</v>
      </c>
      <c r="D36" s="102"/>
      <c r="E36" s="103"/>
      <c r="F36" s="104" t="str">
        <f>IF(入力!C28="","",入力!C27&amp;"　"&amp;入力!E27&amp;"
"&amp;入力!C28&amp;"　"&amp;入力!E28)</f>
        <v>ヤマコシ　リョウタ
山越　稜太</v>
      </c>
      <c r="G36" s="105"/>
      <c r="H36" s="105"/>
      <c r="I36" s="105"/>
      <c r="J36" s="105"/>
      <c r="K36" s="105"/>
      <c r="L36" s="105"/>
      <c r="M36" s="105"/>
      <c r="N36" s="105"/>
      <c r="O36" s="105"/>
      <c r="P36" s="131"/>
      <c r="Q36" s="156">
        <f>IF(入力!G27="","",入力!G27)</f>
        <v>6</v>
      </c>
      <c r="R36" s="157"/>
      <c r="S36" s="158"/>
      <c r="T36" s="159" t="str">
        <f>IF(入力!I27="","",入力!I27)</f>
        <v>東海小学校</v>
      </c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97"/>
      <c r="AJ36" s="156">
        <f>IF(入力!M27="","",入力!M27)</f>
        <v>514295845</v>
      </c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8"/>
      <c r="AZ36" s="156">
        <f>IF(入力!P27="","",入力!P27)</f>
        <v>151</v>
      </c>
      <c r="BA36" s="157"/>
      <c r="BB36" s="157"/>
      <c r="BC36" s="157"/>
      <c r="BD36" s="157"/>
      <c r="BE36" s="157"/>
      <c r="BF36" s="229"/>
    </row>
    <row r="37" ht="15" customHeight="1" spans="3:58">
      <c r="C37" s="106"/>
      <c r="D37" s="107"/>
      <c r="E37" s="108"/>
      <c r="F37" s="109"/>
      <c r="G37" s="110"/>
      <c r="H37" s="110"/>
      <c r="I37" s="110"/>
      <c r="J37" s="110"/>
      <c r="K37" s="110"/>
      <c r="L37" s="110"/>
      <c r="M37" s="110"/>
      <c r="N37" s="110"/>
      <c r="O37" s="110"/>
      <c r="P37" s="132"/>
      <c r="Q37" s="161"/>
      <c r="R37" s="162"/>
      <c r="S37" s="163"/>
      <c r="T37" s="164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98"/>
      <c r="AJ37" s="161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3"/>
      <c r="AZ37" s="161"/>
      <c r="BA37" s="162"/>
      <c r="BB37" s="162"/>
      <c r="BC37" s="162"/>
      <c r="BD37" s="162"/>
      <c r="BE37" s="162"/>
      <c r="BF37" s="230"/>
    </row>
    <row r="38" ht="15" customHeight="1" spans="3:58">
      <c r="C38" s="101">
        <f>IF(入力!B29="","",入力!B29)</f>
        <v>3</v>
      </c>
      <c r="D38" s="102"/>
      <c r="E38" s="103"/>
      <c r="F38" s="104" t="str">
        <f>IF(入力!C30="","",入力!C29&amp;"　"&amp;入力!E29&amp;"
"&amp;入力!C30&amp;"　"&amp;入力!E30)</f>
        <v>シラトリ　リツキ
白鳥　律輝</v>
      </c>
      <c r="G38" s="105"/>
      <c r="H38" s="105"/>
      <c r="I38" s="105"/>
      <c r="J38" s="105"/>
      <c r="K38" s="105"/>
      <c r="L38" s="105"/>
      <c r="M38" s="105"/>
      <c r="N38" s="105"/>
      <c r="O38" s="105"/>
      <c r="P38" s="131"/>
      <c r="Q38" s="156">
        <f>IF(入力!G29="","",入力!G29)</f>
        <v>6</v>
      </c>
      <c r="R38" s="157"/>
      <c r="S38" s="158"/>
      <c r="T38" s="159" t="str">
        <f>IF(入力!I29="","",入力!I29)</f>
        <v>京葉小学校</v>
      </c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97"/>
      <c r="AJ38" s="156">
        <f>IF(入力!M29="","",入力!M29)</f>
        <v>515250715</v>
      </c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58"/>
      <c r="AZ38" s="156">
        <f>IF(入力!P29="","",入力!P29)</f>
        <v>140</v>
      </c>
      <c r="BA38" s="157"/>
      <c r="BB38" s="157"/>
      <c r="BC38" s="157"/>
      <c r="BD38" s="157"/>
      <c r="BE38" s="157"/>
      <c r="BF38" s="229"/>
    </row>
    <row r="39" ht="15" customHeight="1" spans="3:58">
      <c r="C39" s="106"/>
      <c r="D39" s="107"/>
      <c r="E39" s="108"/>
      <c r="F39" s="109"/>
      <c r="G39" s="110"/>
      <c r="H39" s="110"/>
      <c r="I39" s="110"/>
      <c r="J39" s="110"/>
      <c r="K39" s="110"/>
      <c r="L39" s="110"/>
      <c r="M39" s="110"/>
      <c r="N39" s="110"/>
      <c r="O39" s="110"/>
      <c r="P39" s="132"/>
      <c r="Q39" s="161"/>
      <c r="R39" s="162"/>
      <c r="S39" s="163"/>
      <c r="T39" s="164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98"/>
      <c r="AJ39" s="161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3"/>
      <c r="AZ39" s="161"/>
      <c r="BA39" s="162"/>
      <c r="BB39" s="162"/>
      <c r="BC39" s="162"/>
      <c r="BD39" s="162"/>
      <c r="BE39" s="162"/>
      <c r="BF39" s="230"/>
    </row>
    <row r="40" ht="15" customHeight="1" spans="3:58">
      <c r="C40" s="101">
        <f>IF(入力!B31="","",入力!B31)</f>
        <v>4</v>
      </c>
      <c r="D40" s="102"/>
      <c r="E40" s="103"/>
      <c r="F40" s="104" t="str">
        <f>IF(入力!C32="","",入力!C31&amp;"　"&amp;入力!E31&amp;"
"&amp;入力!C32&amp;"　"&amp;入力!E32)</f>
        <v>コバヤシ　ナル
小林　成</v>
      </c>
      <c r="G40" s="105"/>
      <c r="H40" s="105"/>
      <c r="I40" s="105"/>
      <c r="J40" s="105"/>
      <c r="K40" s="105"/>
      <c r="L40" s="105"/>
      <c r="M40" s="105"/>
      <c r="N40" s="105"/>
      <c r="O40" s="105"/>
      <c r="P40" s="131"/>
      <c r="Q40" s="156">
        <f>IF(入力!G31="","",入力!G31)</f>
        <v>6</v>
      </c>
      <c r="R40" s="157"/>
      <c r="S40" s="158"/>
      <c r="T40" s="159" t="str">
        <f>IF(入力!I31="","",入力!I31)</f>
        <v>京葉小学校</v>
      </c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97"/>
      <c r="AJ40" s="156">
        <f>IF(入力!M31="","",入力!M31)</f>
        <v>515250380</v>
      </c>
      <c r="AK40" s="157"/>
      <c r="AL40" s="157"/>
      <c r="AM40" s="157"/>
      <c r="AN40" s="157"/>
      <c r="AO40" s="157"/>
      <c r="AP40" s="157"/>
      <c r="AQ40" s="157"/>
      <c r="AR40" s="157"/>
      <c r="AS40" s="157"/>
      <c r="AT40" s="157"/>
      <c r="AU40" s="157"/>
      <c r="AV40" s="157"/>
      <c r="AW40" s="157"/>
      <c r="AX40" s="157"/>
      <c r="AY40" s="158"/>
      <c r="AZ40" s="156">
        <f>IF(入力!P31="","",入力!P31)</f>
        <v>140</v>
      </c>
      <c r="BA40" s="157"/>
      <c r="BB40" s="157"/>
      <c r="BC40" s="157"/>
      <c r="BD40" s="157"/>
      <c r="BE40" s="157"/>
      <c r="BF40" s="229"/>
    </row>
    <row r="41" ht="15" customHeight="1" spans="3:58">
      <c r="C41" s="106"/>
      <c r="D41" s="107"/>
      <c r="E41" s="108"/>
      <c r="F41" s="109"/>
      <c r="G41" s="110"/>
      <c r="H41" s="110"/>
      <c r="I41" s="110"/>
      <c r="J41" s="110"/>
      <c r="K41" s="110"/>
      <c r="L41" s="110"/>
      <c r="M41" s="110"/>
      <c r="N41" s="110"/>
      <c r="O41" s="110"/>
      <c r="P41" s="132"/>
      <c r="Q41" s="161"/>
      <c r="R41" s="162"/>
      <c r="S41" s="163"/>
      <c r="T41" s="164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98"/>
      <c r="AJ41" s="161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3"/>
      <c r="AZ41" s="161"/>
      <c r="BA41" s="162"/>
      <c r="BB41" s="162"/>
      <c r="BC41" s="162"/>
      <c r="BD41" s="162"/>
      <c r="BE41" s="162"/>
      <c r="BF41" s="230"/>
    </row>
    <row r="42" ht="15" customHeight="1" spans="3:58">
      <c r="C42" s="101">
        <f>IF(入力!B33="","",入力!B33)</f>
        <v>5</v>
      </c>
      <c r="D42" s="102"/>
      <c r="E42" s="103"/>
      <c r="F42" s="104" t="str">
        <f>IF(入力!C34="","",入力!C33&amp;"　"&amp;入力!E33&amp;"
"&amp;入力!C34&amp;"　"&amp;入力!E34)</f>
        <v>カネコ　ハルキ
金子　陽稀</v>
      </c>
      <c r="G42" s="105"/>
      <c r="H42" s="105"/>
      <c r="I42" s="105"/>
      <c r="J42" s="105"/>
      <c r="K42" s="105"/>
      <c r="L42" s="105"/>
      <c r="M42" s="105"/>
      <c r="N42" s="105"/>
      <c r="O42" s="105"/>
      <c r="P42" s="131"/>
      <c r="Q42" s="156">
        <f>IF(入力!G33="","",入力!G33)</f>
        <v>5</v>
      </c>
      <c r="R42" s="157"/>
      <c r="S42" s="158"/>
      <c r="T42" s="159" t="str">
        <f>IF(入力!I33="","",入力!I33)</f>
        <v>千種小学校</v>
      </c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97"/>
      <c r="AJ42" s="156">
        <f>IF(入力!M33="","",入力!M33)</f>
        <v>518609511</v>
      </c>
      <c r="AK42" s="157"/>
      <c r="AL42" s="157"/>
      <c r="AM42" s="157"/>
      <c r="AN42" s="157"/>
      <c r="AO42" s="157"/>
      <c r="AP42" s="157"/>
      <c r="AQ42" s="157"/>
      <c r="AR42" s="157"/>
      <c r="AS42" s="157"/>
      <c r="AT42" s="157"/>
      <c r="AU42" s="157"/>
      <c r="AV42" s="157"/>
      <c r="AW42" s="157"/>
      <c r="AX42" s="157"/>
      <c r="AY42" s="158"/>
      <c r="AZ42" s="156">
        <f>IF(入力!P33="","",入力!P33)</f>
        <v>140</v>
      </c>
      <c r="BA42" s="157"/>
      <c r="BB42" s="157"/>
      <c r="BC42" s="157"/>
      <c r="BD42" s="157"/>
      <c r="BE42" s="157"/>
      <c r="BF42" s="229"/>
    </row>
    <row r="43" ht="15" customHeight="1" spans="3:58">
      <c r="C43" s="106"/>
      <c r="D43" s="107"/>
      <c r="E43" s="108"/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32"/>
      <c r="Q43" s="161"/>
      <c r="R43" s="162"/>
      <c r="S43" s="163"/>
      <c r="T43" s="164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98"/>
      <c r="AJ43" s="161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3"/>
      <c r="AZ43" s="161"/>
      <c r="BA43" s="162"/>
      <c r="BB43" s="162"/>
      <c r="BC43" s="162"/>
      <c r="BD43" s="162"/>
      <c r="BE43" s="162"/>
      <c r="BF43" s="230"/>
    </row>
    <row r="44" ht="15" customHeight="1" spans="3:58">
      <c r="C44" s="101">
        <f>IF(入力!B35="","",入力!B35)</f>
        <v>6</v>
      </c>
      <c r="D44" s="102"/>
      <c r="E44" s="103"/>
      <c r="F44" s="104" t="str">
        <f>IF(入力!C36="","",入力!C35&amp;"　"&amp;入力!E35&amp;"
"&amp;入力!C36&amp;"　"&amp;入力!E36)</f>
        <v>イイジマ　ユイ
飯島　唯</v>
      </c>
      <c r="G44" s="105"/>
      <c r="H44" s="105"/>
      <c r="I44" s="105"/>
      <c r="J44" s="105"/>
      <c r="K44" s="105"/>
      <c r="L44" s="105"/>
      <c r="M44" s="105"/>
      <c r="N44" s="105"/>
      <c r="O44" s="105"/>
      <c r="P44" s="131"/>
      <c r="Q44" s="156">
        <f>IF(入力!G35="","",入力!G35)</f>
        <v>5</v>
      </c>
      <c r="R44" s="157"/>
      <c r="S44" s="158"/>
      <c r="T44" s="159" t="str">
        <f>IF(入力!I35="","",入力!I35)</f>
        <v>東海小学校</v>
      </c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97"/>
      <c r="AJ44" s="156">
        <f>IF(入力!M35="","",入力!M35)</f>
        <v>518669690</v>
      </c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8"/>
      <c r="AZ44" s="156">
        <f>IF(入力!P35="","",入力!P35)</f>
        <v>139</v>
      </c>
      <c r="BA44" s="157"/>
      <c r="BB44" s="157"/>
      <c r="BC44" s="157"/>
      <c r="BD44" s="157"/>
      <c r="BE44" s="157"/>
      <c r="BF44" s="229"/>
    </row>
    <row r="45" ht="15" customHeight="1" spans="3:58">
      <c r="C45" s="106"/>
      <c r="D45" s="107"/>
      <c r="E45" s="108"/>
      <c r="F45" s="109"/>
      <c r="G45" s="110"/>
      <c r="H45" s="110"/>
      <c r="I45" s="110"/>
      <c r="J45" s="110"/>
      <c r="K45" s="110"/>
      <c r="L45" s="110"/>
      <c r="M45" s="110"/>
      <c r="N45" s="110"/>
      <c r="O45" s="110"/>
      <c r="P45" s="132"/>
      <c r="Q45" s="161"/>
      <c r="R45" s="162"/>
      <c r="S45" s="163"/>
      <c r="T45" s="164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98"/>
      <c r="AJ45" s="161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3"/>
      <c r="AZ45" s="161"/>
      <c r="BA45" s="162"/>
      <c r="BB45" s="162"/>
      <c r="BC45" s="162"/>
      <c r="BD45" s="162"/>
      <c r="BE45" s="162"/>
      <c r="BF45" s="230"/>
    </row>
    <row r="46" ht="15" customHeight="1" spans="3:58">
      <c r="C46" s="101">
        <f>IF(入力!B37="","",入力!B37)</f>
        <v>7</v>
      </c>
      <c r="D46" s="102"/>
      <c r="E46" s="103"/>
      <c r="F46" s="104" t="str">
        <f>IF(入力!C38="","",入力!C37&amp;"　"&amp;入力!E37&amp;"
"&amp;入力!C38&amp;"　"&amp;入力!E38)</f>
        <v>ツルオカ　ツカサ
鶴岡　司彩</v>
      </c>
      <c r="G46" s="105"/>
      <c r="H46" s="105"/>
      <c r="I46" s="105"/>
      <c r="J46" s="105"/>
      <c r="K46" s="105"/>
      <c r="L46" s="105"/>
      <c r="M46" s="105"/>
      <c r="N46" s="105"/>
      <c r="O46" s="105"/>
      <c r="P46" s="131"/>
      <c r="Q46" s="156">
        <f>IF(入力!G37="","",入力!G37)</f>
        <v>3</v>
      </c>
      <c r="R46" s="157"/>
      <c r="S46" s="158"/>
      <c r="T46" s="159" t="str">
        <f>IF(入力!I37="","",入力!I37)</f>
        <v>千種小学校</v>
      </c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97"/>
      <c r="AJ46" s="156">
        <f>IF(入力!M37="","",入力!M37)</f>
        <v>518609528</v>
      </c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8"/>
      <c r="AZ46" s="156">
        <f>IF(入力!P37="","",入力!P37)</f>
        <v>130</v>
      </c>
      <c r="BA46" s="157"/>
      <c r="BB46" s="157"/>
      <c r="BC46" s="157"/>
      <c r="BD46" s="157"/>
      <c r="BE46" s="157"/>
      <c r="BF46" s="229"/>
    </row>
    <row r="47" ht="15" customHeight="1" spans="3:58">
      <c r="C47" s="106"/>
      <c r="D47" s="107"/>
      <c r="E47" s="108"/>
      <c r="F47" s="109"/>
      <c r="G47" s="110"/>
      <c r="H47" s="110"/>
      <c r="I47" s="110"/>
      <c r="J47" s="110"/>
      <c r="K47" s="110"/>
      <c r="L47" s="110"/>
      <c r="M47" s="110"/>
      <c r="N47" s="110"/>
      <c r="O47" s="110"/>
      <c r="P47" s="132"/>
      <c r="Q47" s="161"/>
      <c r="R47" s="162"/>
      <c r="S47" s="163"/>
      <c r="T47" s="164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98"/>
      <c r="AJ47" s="161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3"/>
      <c r="AZ47" s="161"/>
      <c r="BA47" s="162"/>
      <c r="BB47" s="162"/>
      <c r="BC47" s="162"/>
      <c r="BD47" s="162"/>
      <c r="BE47" s="162"/>
      <c r="BF47" s="230"/>
    </row>
    <row r="48" ht="15" customHeight="1" spans="3:58">
      <c r="C48" s="101">
        <f>IF(入力!B39="","",入力!B39)</f>
        <v>8</v>
      </c>
      <c r="D48" s="102"/>
      <c r="E48" s="103"/>
      <c r="F48" s="104" t="str">
        <f>IF(入力!C40="","",入力!C39&amp;"　"&amp;入力!E39&amp;"
"&amp;入力!C40&amp;"　"&amp;入力!E40)</f>
        <v>イイジマ　セオン
飯島　聖音</v>
      </c>
      <c r="G48" s="105"/>
      <c r="H48" s="105"/>
      <c r="I48" s="105"/>
      <c r="J48" s="105"/>
      <c r="K48" s="105"/>
      <c r="L48" s="105"/>
      <c r="M48" s="105"/>
      <c r="N48" s="105"/>
      <c r="O48" s="105"/>
      <c r="P48" s="131"/>
      <c r="Q48" s="156">
        <f>IF(入力!G39="","",入力!G39)</f>
        <v>3</v>
      </c>
      <c r="R48" s="157"/>
      <c r="S48" s="158"/>
      <c r="T48" s="159" t="str">
        <f>IF(入力!I39="","",入力!I39)</f>
        <v>東海小学校</v>
      </c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97"/>
      <c r="AJ48" s="156">
        <f>IF(入力!M39="","",入力!M39)</f>
        <v>518678173</v>
      </c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8"/>
      <c r="AZ48" s="156">
        <f>IF(入力!P39="","",入力!P39)</f>
        <v>136</v>
      </c>
      <c r="BA48" s="157"/>
      <c r="BB48" s="157"/>
      <c r="BC48" s="157"/>
      <c r="BD48" s="157"/>
      <c r="BE48" s="157"/>
      <c r="BF48" s="229"/>
    </row>
    <row r="49" ht="15" customHeight="1" spans="3:58">
      <c r="C49" s="106"/>
      <c r="D49" s="107"/>
      <c r="E49" s="108"/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32"/>
      <c r="Q49" s="161"/>
      <c r="R49" s="162"/>
      <c r="S49" s="163"/>
      <c r="T49" s="164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  <c r="AG49" s="165"/>
      <c r="AH49" s="165"/>
      <c r="AI49" s="198"/>
      <c r="AJ49" s="161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3"/>
      <c r="AZ49" s="161"/>
      <c r="BA49" s="162"/>
      <c r="BB49" s="162"/>
      <c r="BC49" s="162"/>
      <c r="BD49" s="162"/>
      <c r="BE49" s="162"/>
      <c r="BF49" s="230"/>
    </row>
    <row r="50" ht="15" customHeight="1" spans="3:58">
      <c r="C50" s="101" t="str">
        <f>IF(入力!B41="","",入力!B41)</f>
        <v>  </v>
      </c>
      <c r="D50" s="102"/>
      <c r="E50" s="103"/>
      <c r="F50" s="104" t="str">
        <f>IF(入力!C42="","",入力!C41&amp;"　"&amp;入力!E41&amp;"
"&amp;入力!C42&amp;"　"&amp;入力!E42)</f>
        <v>　　　
　　　</v>
      </c>
      <c r="G50" s="105"/>
      <c r="H50" s="105"/>
      <c r="I50" s="105"/>
      <c r="J50" s="105"/>
      <c r="K50" s="105"/>
      <c r="L50" s="105"/>
      <c r="M50" s="105"/>
      <c r="N50" s="105"/>
      <c r="O50" s="105"/>
      <c r="P50" s="131"/>
      <c r="Q50" s="156" t="str">
        <f>IF(入力!G41="","",入力!G41)</f>
        <v> </v>
      </c>
      <c r="R50" s="157"/>
      <c r="S50" s="158"/>
      <c r="T50" s="159" t="str">
        <f>IF(入力!I41="","",入力!I41)</f>
        <v> </v>
      </c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97"/>
      <c r="AJ50" s="156" t="str">
        <f>IF(入力!M41="","",入力!M41)</f>
        <v> </v>
      </c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8"/>
      <c r="AZ50" s="156" t="str">
        <f>IF(入力!P41="","",入力!P41)</f>
        <v> </v>
      </c>
      <c r="BA50" s="157"/>
      <c r="BB50" s="157"/>
      <c r="BC50" s="157"/>
      <c r="BD50" s="157"/>
      <c r="BE50" s="157"/>
      <c r="BF50" s="229"/>
    </row>
    <row r="51" ht="15" customHeight="1" spans="3:58">
      <c r="C51" s="106"/>
      <c r="D51" s="107"/>
      <c r="E51" s="108"/>
      <c r="F51" s="109"/>
      <c r="G51" s="110"/>
      <c r="H51" s="110"/>
      <c r="I51" s="110"/>
      <c r="J51" s="110"/>
      <c r="K51" s="110"/>
      <c r="L51" s="110"/>
      <c r="M51" s="110"/>
      <c r="N51" s="110"/>
      <c r="O51" s="110"/>
      <c r="P51" s="132"/>
      <c r="Q51" s="161"/>
      <c r="R51" s="162"/>
      <c r="S51" s="163"/>
      <c r="T51" s="164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98"/>
      <c r="AJ51" s="161"/>
      <c r="AK51" s="162"/>
      <c r="AL51" s="162"/>
      <c r="AM51" s="162"/>
      <c r="AN51" s="162"/>
      <c r="AO51" s="162"/>
      <c r="AP51" s="162"/>
      <c r="AQ51" s="162"/>
      <c r="AR51" s="162"/>
      <c r="AS51" s="162"/>
      <c r="AT51" s="162"/>
      <c r="AU51" s="162"/>
      <c r="AV51" s="162"/>
      <c r="AW51" s="162"/>
      <c r="AX51" s="162"/>
      <c r="AY51" s="163"/>
      <c r="AZ51" s="161"/>
      <c r="BA51" s="162"/>
      <c r="BB51" s="162"/>
      <c r="BC51" s="162"/>
      <c r="BD51" s="162"/>
      <c r="BE51" s="162"/>
      <c r="BF51" s="230"/>
    </row>
    <row r="52" ht="15" customHeight="1" spans="3:58">
      <c r="C52" s="101" t="str">
        <f>IF(入力!B43="","",入力!B43)</f>
        <v>  </v>
      </c>
      <c r="D52" s="102"/>
      <c r="E52" s="103"/>
      <c r="F52" s="104" t="str">
        <f>IF(入力!C44="","",入力!C43&amp;"　"&amp;入力!E43&amp;"
"&amp;入力!C44&amp;"　"&amp;入力!E44)</f>
        <v/>
      </c>
      <c r="G52" s="105"/>
      <c r="H52" s="105"/>
      <c r="I52" s="105"/>
      <c r="J52" s="105"/>
      <c r="K52" s="105"/>
      <c r="L52" s="105"/>
      <c r="M52" s="105"/>
      <c r="N52" s="105"/>
      <c r="O52" s="105"/>
      <c r="P52" s="131"/>
      <c r="Q52" s="156" t="str">
        <f>IF(入力!G43="","",入力!G43)</f>
        <v/>
      </c>
      <c r="R52" s="157"/>
      <c r="S52" s="158"/>
      <c r="T52" s="159" t="str">
        <f>IF(入力!I43="","",入力!I43)</f>
        <v/>
      </c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97"/>
      <c r="AJ52" s="156" t="str">
        <f>IF(入力!M43="","",入力!M43)</f>
        <v/>
      </c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8"/>
      <c r="AZ52" s="156" t="str">
        <f>IF(入力!P43="","",入力!P43)</f>
        <v/>
      </c>
      <c r="BA52" s="157"/>
      <c r="BB52" s="157"/>
      <c r="BC52" s="157"/>
      <c r="BD52" s="157"/>
      <c r="BE52" s="157"/>
      <c r="BF52" s="229"/>
    </row>
    <row r="53" ht="15" customHeight="1" spans="3:58">
      <c r="C53" s="106"/>
      <c r="D53" s="107"/>
      <c r="E53" s="108"/>
      <c r="F53" s="109"/>
      <c r="G53" s="110"/>
      <c r="H53" s="110"/>
      <c r="I53" s="110"/>
      <c r="J53" s="110"/>
      <c r="K53" s="110"/>
      <c r="L53" s="110"/>
      <c r="M53" s="110"/>
      <c r="N53" s="110"/>
      <c r="O53" s="110"/>
      <c r="P53" s="132"/>
      <c r="Q53" s="161"/>
      <c r="R53" s="162"/>
      <c r="S53" s="163"/>
      <c r="T53" s="164"/>
      <c r="U53" s="165"/>
      <c r="V53" s="165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98"/>
      <c r="AJ53" s="161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2"/>
      <c r="AV53" s="162"/>
      <c r="AW53" s="162"/>
      <c r="AX53" s="162"/>
      <c r="AY53" s="163"/>
      <c r="AZ53" s="161"/>
      <c r="BA53" s="162"/>
      <c r="BB53" s="162"/>
      <c r="BC53" s="162"/>
      <c r="BD53" s="162"/>
      <c r="BE53" s="162"/>
      <c r="BF53" s="230"/>
    </row>
    <row r="54" ht="15" customHeight="1" spans="3:58">
      <c r="C54" s="101" t="str">
        <f>IF(入力!B45="","",入力!B45)</f>
        <v/>
      </c>
      <c r="D54" s="102"/>
      <c r="E54" s="103"/>
      <c r="F54" s="104" t="str">
        <f>IF(入力!C46="","",入力!C45&amp;"　"&amp;入力!E45&amp;"
"&amp;入力!C46&amp;"　"&amp;入力!E46)</f>
        <v/>
      </c>
      <c r="G54" s="105"/>
      <c r="H54" s="105"/>
      <c r="I54" s="105"/>
      <c r="J54" s="105"/>
      <c r="K54" s="105"/>
      <c r="L54" s="105"/>
      <c r="M54" s="105"/>
      <c r="N54" s="105"/>
      <c r="O54" s="105"/>
      <c r="P54" s="131"/>
      <c r="Q54" s="156" t="str">
        <f>IF(入力!G45="","",入力!G45)</f>
        <v/>
      </c>
      <c r="R54" s="157"/>
      <c r="S54" s="158"/>
      <c r="T54" s="159" t="str">
        <f>IF(入力!I45="","",入力!I45)</f>
        <v/>
      </c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160"/>
      <c r="AI54" s="197"/>
      <c r="AJ54" s="156" t="str">
        <f>IF(入力!M45="","",入力!M45)</f>
        <v/>
      </c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158"/>
      <c r="AZ54" s="156" t="str">
        <f>IF(入力!P45="","",入力!P45)</f>
        <v/>
      </c>
      <c r="BA54" s="157"/>
      <c r="BB54" s="157"/>
      <c r="BC54" s="157"/>
      <c r="BD54" s="157"/>
      <c r="BE54" s="157"/>
      <c r="BF54" s="229"/>
    </row>
    <row r="55" ht="15" customHeight="1" spans="3:58">
      <c r="C55" s="106"/>
      <c r="D55" s="107"/>
      <c r="E55" s="108"/>
      <c r="F55" s="109"/>
      <c r="G55" s="110"/>
      <c r="H55" s="110"/>
      <c r="I55" s="110"/>
      <c r="J55" s="110"/>
      <c r="K55" s="110"/>
      <c r="L55" s="110"/>
      <c r="M55" s="110"/>
      <c r="N55" s="110"/>
      <c r="O55" s="110"/>
      <c r="P55" s="132"/>
      <c r="Q55" s="161"/>
      <c r="R55" s="162"/>
      <c r="S55" s="163"/>
      <c r="T55" s="164"/>
      <c r="U55" s="165"/>
      <c r="V55" s="165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98"/>
      <c r="AJ55" s="161"/>
      <c r="AK55" s="162"/>
      <c r="AL55" s="162"/>
      <c r="AM55" s="162"/>
      <c r="AN55" s="162"/>
      <c r="AO55" s="162"/>
      <c r="AP55" s="162"/>
      <c r="AQ55" s="162"/>
      <c r="AR55" s="162"/>
      <c r="AS55" s="162"/>
      <c r="AT55" s="162"/>
      <c r="AU55" s="162"/>
      <c r="AV55" s="162"/>
      <c r="AW55" s="162"/>
      <c r="AX55" s="162"/>
      <c r="AY55" s="163"/>
      <c r="AZ55" s="161"/>
      <c r="BA55" s="162"/>
      <c r="BB55" s="162"/>
      <c r="BC55" s="162"/>
      <c r="BD55" s="162"/>
      <c r="BE55" s="162"/>
      <c r="BF55" s="230"/>
    </row>
    <row r="56" ht="15" customHeight="1" spans="3:58">
      <c r="C56" s="101" t="str">
        <f>IF(入力!B47="","",入力!B47)</f>
        <v/>
      </c>
      <c r="D56" s="102"/>
      <c r="E56" s="103"/>
      <c r="F56" s="104" t="str">
        <f>IF(入力!C48="","",入力!C47&amp;"　"&amp;入力!E47&amp;"
"&amp;入力!C48&amp;"　"&amp;入力!E48)</f>
        <v/>
      </c>
      <c r="G56" s="105"/>
      <c r="H56" s="105"/>
      <c r="I56" s="105"/>
      <c r="J56" s="105"/>
      <c r="K56" s="105"/>
      <c r="L56" s="105"/>
      <c r="M56" s="105"/>
      <c r="N56" s="105"/>
      <c r="O56" s="105"/>
      <c r="P56" s="131"/>
      <c r="Q56" s="156" t="str">
        <f>IF(入力!G47="","",入力!G47)</f>
        <v/>
      </c>
      <c r="R56" s="157"/>
      <c r="S56" s="158"/>
      <c r="T56" s="159" t="str">
        <f>IF(入力!I47="","",入力!I47)</f>
        <v/>
      </c>
      <c r="U56" s="160"/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97"/>
      <c r="AJ56" s="156" t="str">
        <f>IF(入力!M47="","",入力!M47)</f>
        <v/>
      </c>
      <c r="AK56" s="157"/>
      <c r="AL56" s="157"/>
      <c r="AM56" s="157"/>
      <c r="AN56" s="157"/>
      <c r="AO56" s="157"/>
      <c r="AP56" s="157"/>
      <c r="AQ56" s="157"/>
      <c r="AR56" s="157"/>
      <c r="AS56" s="157"/>
      <c r="AT56" s="157"/>
      <c r="AU56" s="157"/>
      <c r="AV56" s="157"/>
      <c r="AW56" s="157"/>
      <c r="AX56" s="157"/>
      <c r="AY56" s="158"/>
      <c r="AZ56" s="156" t="str">
        <f>IF(入力!P47="","",入力!P47)</f>
        <v/>
      </c>
      <c r="BA56" s="157"/>
      <c r="BB56" s="157"/>
      <c r="BC56" s="157"/>
      <c r="BD56" s="157"/>
      <c r="BE56" s="157"/>
      <c r="BF56" s="229"/>
    </row>
    <row r="57" ht="15" customHeight="1" spans="3:58">
      <c r="C57" s="111"/>
      <c r="D57" s="112"/>
      <c r="E57" s="113"/>
      <c r="F57" s="114"/>
      <c r="G57" s="115"/>
      <c r="H57" s="115"/>
      <c r="I57" s="115"/>
      <c r="J57" s="115"/>
      <c r="K57" s="115"/>
      <c r="L57" s="115"/>
      <c r="M57" s="115"/>
      <c r="N57" s="115"/>
      <c r="O57" s="115"/>
      <c r="P57" s="133"/>
      <c r="Q57" s="166"/>
      <c r="R57" s="167"/>
      <c r="S57" s="168"/>
      <c r="T57" s="169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99"/>
      <c r="AJ57" s="166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8"/>
      <c r="AZ57" s="166"/>
      <c r="BA57" s="167"/>
      <c r="BB57" s="167"/>
      <c r="BC57" s="167"/>
      <c r="BD57" s="167"/>
      <c r="BE57" s="167"/>
      <c r="BF57" s="231"/>
    </row>
    <row r="58" ht="5.25" customHeight="1" spans="3:58"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</row>
    <row r="59" spans="3:58">
      <c r="C59" s="116" t="s">
        <v>160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</row>
    <row r="60" spans="3:58">
      <c r="C60" s="116" t="s">
        <v>161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</row>
    <row r="61" spans="3:58">
      <c r="C61" s="116" t="s">
        <v>162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</row>
    <row r="62" spans="3:58">
      <c r="C62" s="116" t="s">
        <v>163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</row>
    <row r="63" spans="3:58">
      <c r="C63" s="116" t="s">
        <v>164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 t="s">
        <v>165</v>
      </c>
      <c r="BF63" s="79"/>
    </row>
    <row r="64" spans="3:58"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 t="s">
        <v>166</v>
      </c>
      <c r="AL64" s="116"/>
      <c r="AM64" s="116"/>
      <c r="AN64" s="116"/>
      <c r="AO64" s="116"/>
      <c r="AP64" s="116"/>
      <c r="AQ64" s="116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</row>
    <row r="65" spans="3:58"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</row>
  </sheetData>
  <sheetProtection sheet="1"/>
  <mergeCells count="168">
    <mergeCell ref="AV1:AW1"/>
    <mergeCell ref="AZ1:BA1"/>
    <mergeCell ref="BD1:BE1"/>
    <mergeCell ref="C5:BF5"/>
    <mergeCell ref="H16:J16"/>
    <mergeCell ref="K16:X16"/>
    <mergeCell ref="Y16:AI16"/>
    <mergeCell ref="AZ18:BE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AZ33:BF33"/>
    <mergeCell ref="BF16:BF17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50:AY51"/>
    <mergeCell ref="T48:AI49"/>
    <mergeCell ref="AJ48:AY49"/>
    <mergeCell ref="AZ48:BF49"/>
    <mergeCell ref="C48:E49"/>
    <mergeCell ref="F48:P49"/>
    <mergeCell ref="Q48:S49"/>
    <mergeCell ref="Q54:S55"/>
    <mergeCell ref="T54:AI55"/>
    <mergeCell ref="AJ54:AY55"/>
    <mergeCell ref="AZ50:BF51"/>
    <mergeCell ref="C52:E53"/>
    <mergeCell ref="F52:P53"/>
    <mergeCell ref="Q52:S53"/>
    <mergeCell ref="T52:AI53"/>
    <mergeCell ref="AJ52:AY53"/>
    <mergeCell ref="AZ52:BF53"/>
    <mergeCell ref="AZ54:BF55"/>
    <mergeCell ref="AR63:BD64"/>
    <mergeCell ref="BE63:BF64"/>
    <mergeCell ref="T38:AI39"/>
    <mergeCell ref="AJ38:AY39"/>
    <mergeCell ref="AZ38:BF39"/>
    <mergeCell ref="T40:AI41"/>
    <mergeCell ref="AJ40:AY41"/>
    <mergeCell ref="AZ40:BF41"/>
    <mergeCell ref="Q42:S43"/>
    <mergeCell ref="T42:AI43"/>
    <mergeCell ref="AJ42:AY43"/>
    <mergeCell ref="C40:E41"/>
    <mergeCell ref="F40:P41"/>
    <mergeCell ref="Q40:S41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AJ34:AY35"/>
    <mergeCell ref="Q34:S35"/>
    <mergeCell ref="C34:E35"/>
    <mergeCell ref="C38:E39"/>
    <mergeCell ref="F38:P39"/>
    <mergeCell ref="Q38:S39"/>
    <mergeCell ref="C36:E37"/>
    <mergeCell ref="F36:P37"/>
    <mergeCell ref="AZ34:BF35"/>
    <mergeCell ref="T28:V29"/>
    <mergeCell ref="W28:Y29"/>
    <mergeCell ref="AU28:AW29"/>
    <mergeCell ref="T26:V27"/>
    <mergeCell ref="W26:Y27"/>
    <mergeCell ref="AU26:AW27"/>
    <mergeCell ref="T24:V25"/>
    <mergeCell ref="W24:Y25"/>
    <mergeCell ref="AU24:AW25"/>
    <mergeCell ref="R26:S27"/>
    <mergeCell ref="R24:S25"/>
    <mergeCell ref="R22:S23"/>
    <mergeCell ref="R28:S29"/>
    <mergeCell ref="AJ16:AM18"/>
    <mergeCell ref="AV16:AY18"/>
    <mergeCell ref="AZ16:BE17"/>
    <mergeCell ref="U17:X18"/>
    <mergeCell ref="H17:T18"/>
    <mergeCell ref="AT16:AU18"/>
    <mergeCell ref="AN16:AS18"/>
    <mergeCell ref="H12:J14"/>
    <mergeCell ref="Y17:AI18"/>
    <mergeCell ref="C8:Q10"/>
    <mergeCell ref="C16:G18"/>
    <mergeCell ref="T22:V23"/>
    <mergeCell ref="W22:Y23"/>
    <mergeCell ref="AU22:AW23"/>
  </mergeCells>
  <pageMargins left="0.235416666666667" right="0.235416666666667" top="0.354166666666667" bottom="0.354166666666667" header="0.118055555555556" footer="0.118055555555556"/>
  <pageSetup paperSize="9" scale="99" orientation="portrait"/>
  <headerFooter/>
  <rowBreaks count="1" manualBreakCount="1">
    <brk id="64" max="16383" man="1"/>
  </rowBreaks>
  <colBreaks count="1" manualBreakCount="1">
    <brk id="60" max="1048575" man="1"/>
  </col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view="pageBreakPreview" zoomScaleNormal="100" zoomScaleSheetLayoutView="100" topLeftCell="A25" workbookViewId="0">
      <selection activeCell="A1" sqref="A1:O1"/>
    </sheetView>
  </sheetViews>
  <sheetFormatPr defaultColWidth="9" defaultRowHeight="15"/>
  <cols>
    <col min="1" max="2" width="6.10833333333333" style="36" customWidth="1"/>
    <col min="3" max="6" width="7.33333333333333" style="36" customWidth="1"/>
    <col min="7" max="15" width="6.10833333333333" style="36" customWidth="1"/>
    <col min="16" max="22" width="6.66666666666667" style="36" customWidth="1"/>
    <col min="23" max="16384" width="9" style="36"/>
  </cols>
  <sheetData>
    <row r="1" ht="28.5" spans="1:15">
      <c r="A1" s="37" t="s">
        <v>167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" customHeight="1" spans="1:15">
      <c r="A2" s="38" t="s">
        <v>118</v>
      </c>
      <c r="B2" s="38"/>
      <c r="C2" s="39" t="str">
        <f>IF(入力!C3="","",入力!C3)</f>
        <v>姉崎ジュニアバレーボールクラブ</v>
      </c>
      <c r="D2" s="39"/>
      <c r="E2" s="39"/>
      <c r="F2" s="39"/>
      <c r="G2" s="39"/>
      <c r="H2" s="39"/>
      <c r="I2" s="39"/>
      <c r="J2" s="38" t="str">
        <f>IF(入力!J3="","",入力!J3)</f>
        <v>男子</v>
      </c>
      <c r="K2" s="38"/>
      <c r="L2" s="38"/>
      <c r="M2" s="38"/>
      <c r="N2" s="38"/>
      <c r="O2" s="38"/>
    </row>
    <row r="3" ht="14.4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119</v>
      </c>
      <c r="B4" s="38"/>
      <c r="C4" s="40">
        <f>IF(入力!C4="","",IF(入力!C5="",入力!C4,入力!C4&amp;"　　"&amp;入力!C5))</f>
        <v>433327012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120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松葉　秀正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505772346</v>
      </c>
      <c r="H7" s="49"/>
      <c r="I7" s="49"/>
      <c r="J7" s="49" t="str">
        <f>IF(入力!J7="","",入力!J7)</f>
        <v>022650</v>
      </c>
      <c r="K7" s="49"/>
      <c r="L7" s="49"/>
      <c r="M7" s="49" t="str">
        <f>IF(入力!M7="","",入力!M7)</f>
        <v/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" customHeight="1" spans="1:15">
      <c r="A9" s="38" t="s">
        <v>49</v>
      </c>
      <c r="B9" s="38"/>
      <c r="C9" s="44" t="str">
        <f>IF(入力!C10="","",入力!C10&amp;"　"&amp;入力!E10)</f>
        <v>伊藤　博幸</v>
      </c>
      <c r="D9" s="45"/>
      <c r="E9" s="45"/>
      <c r="F9" s="45"/>
      <c r="G9" s="49">
        <f>IF(入力!G9="","",入力!G9)</f>
        <v>509253793</v>
      </c>
      <c r="H9" s="49"/>
      <c r="I9" s="49"/>
      <c r="J9" s="49">
        <f>IF(入力!J9="","",入力!J9)</f>
        <v>291127</v>
      </c>
      <c r="K9" s="49"/>
      <c r="L9" s="49"/>
      <c r="M9" s="49" t="str">
        <f>IF(入力!M9="","",入力!M9)</f>
        <v/>
      </c>
      <c r="N9" s="49"/>
      <c r="O9" s="49"/>
    </row>
    <row r="10" ht="14.4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" customHeight="1" spans="1:15">
      <c r="A11" s="38" t="s">
        <v>54</v>
      </c>
      <c r="B11" s="38"/>
      <c r="C11" s="44" t="str">
        <f>IF(入力!C12="","",入力!C12&amp;"　"&amp;入力!E12)</f>
        <v>本間　舞美</v>
      </c>
      <c r="D11" s="45"/>
      <c r="E11" s="45"/>
      <c r="F11" s="45"/>
      <c r="G11" s="49">
        <f>IF(入力!G11="","",入力!G11)</f>
        <v>503990484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59</v>
      </c>
      <c r="B13" s="38"/>
      <c r="C13" s="44" t="str">
        <f>IF(入力!C14="","",入力!C14&amp;"　"&amp;入力!E14)</f>
        <v>松葉　秀正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121</v>
      </c>
      <c r="B15" s="38"/>
      <c r="C15" s="44" t="str">
        <f>IF(入力!C16="","",入力!C16&amp;"　"&amp;入力!E16)</f>
        <v>松葉　秀正</v>
      </c>
      <c r="D15" s="45"/>
      <c r="E15" s="45"/>
      <c r="F15" s="53" t="s">
        <v>122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" customHeight="1" spans="1:15">
      <c r="A17" s="38" t="s">
        <v>62</v>
      </c>
      <c r="B17" s="38"/>
      <c r="C17" s="39" t="str">
        <f>IF(入力!C17="","",入力!C17&amp;"　"&amp;入力!E17)</f>
        <v>千葉県市原市飯沼279-8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" customHeight="1" spans="1:15">
      <c r="A19" s="38" t="s">
        <v>63</v>
      </c>
      <c r="B19" s="38"/>
      <c r="C19" s="39" t="str">
        <f>IF(入力!C19="","",入力!C19&amp;"　"&amp;入力!E19)</f>
        <v>0436-20-2030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" customHeight="1" spans="1:15">
      <c r="A21" s="38" t="s">
        <v>64</v>
      </c>
      <c r="B21" s="38"/>
      <c r="C21" s="39" t="str">
        <f>IF(入力!C21="","",入力!C21&amp;"－"&amp;入力!E21&amp;"－"&amp;入力!G21)</f>
        <v>080－9358－0007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68</v>
      </c>
      <c r="C23" s="38" t="s">
        <v>123</v>
      </c>
      <c r="D23" s="38"/>
      <c r="E23" s="38"/>
      <c r="F23" s="38"/>
      <c r="G23" s="38" t="s">
        <v>71</v>
      </c>
      <c r="H23" s="38"/>
      <c r="I23" s="38" t="s">
        <v>72</v>
      </c>
      <c r="J23" s="38"/>
      <c r="K23" s="38"/>
      <c r="L23" s="38"/>
      <c r="M23" s="38" t="s">
        <v>73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>
        <f>IF(入力!B25="","",入力!B25)</f>
        <v>1</v>
      </c>
      <c r="C25" s="44" t="str">
        <f>IF(入力!C26="","",入力!C26&amp;"　"&amp;入力!E26)</f>
        <v>船井　寅来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京葉小学校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513529444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山越　稜太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東海小学校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514295845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白鳥　律輝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京葉小学校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515250715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小林　成</v>
      </c>
      <c r="D31" s="45"/>
      <c r="E31" s="45"/>
      <c r="F31" s="45"/>
      <c r="G31" s="38">
        <f>IF(入力!G31="","",入力!G31)</f>
        <v>6</v>
      </c>
      <c r="H31" s="38" t="str">
        <f>IF(入力!H31="","",入力!H31)</f>
        <v/>
      </c>
      <c r="I31" s="38" t="str">
        <f>IF(入力!I31="","",入力!I31)</f>
        <v>京葉小学校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515250380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金子　陽稀</v>
      </c>
      <c r="D33" s="45"/>
      <c r="E33" s="45"/>
      <c r="F33" s="45"/>
      <c r="G33" s="38">
        <f>IF(入力!G33="","",入力!G33)</f>
        <v>5</v>
      </c>
      <c r="H33" s="38" t="str">
        <f>IF(入力!H33="","",入力!H33)</f>
        <v/>
      </c>
      <c r="I33" s="38" t="str">
        <f>IF(入力!I33="","",入力!I33)</f>
        <v>千種小学校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518609511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飯島　唯</v>
      </c>
      <c r="D35" s="45"/>
      <c r="E35" s="45"/>
      <c r="F35" s="45"/>
      <c r="G35" s="38">
        <f>IF(入力!G35="","",入力!G35)</f>
        <v>5</v>
      </c>
      <c r="H35" s="38" t="str">
        <f>IF(入力!H35="","",入力!H35)</f>
        <v/>
      </c>
      <c r="I35" s="38" t="str">
        <f>IF(入力!I35="","",入力!I35)</f>
        <v>東海小学校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518669690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鶴岡　司彩</v>
      </c>
      <c r="D37" s="45"/>
      <c r="E37" s="45"/>
      <c r="F37" s="45"/>
      <c r="G37" s="38">
        <f>IF(入力!G37="","",入力!G37)</f>
        <v>3</v>
      </c>
      <c r="H37" s="38" t="str">
        <f>IF(入力!H37="","",入力!H37)</f>
        <v/>
      </c>
      <c r="I37" s="38" t="str">
        <f>IF(入力!I37="","",入力!I37)</f>
        <v>千種小学校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518609528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飯島　聖音</v>
      </c>
      <c r="D39" s="45"/>
      <c r="E39" s="45"/>
      <c r="F39" s="45"/>
      <c r="G39" s="38">
        <f>IF(入力!G39="","",入力!G39)</f>
        <v>3</v>
      </c>
      <c r="H39" s="38" t="str">
        <f>IF(入力!H39="","",入力!H39)</f>
        <v/>
      </c>
      <c r="I39" s="38" t="str">
        <f>IF(入力!I39="","",入力!I39)</f>
        <v>東海小学校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518678173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 t="str">
        <f>IF(入力!B41="","",入力!B41)</f>
        <v>  </v>
      </c>
      <c r="C41" s="44" t="str">
        <f>IF(入力!C42="","",入力!C42&amp;"　"&amp;入力!E42)</f>
        <v>　　　</v>
      </c>
      <c r="D41" s="45"/>
      <c r="E41" s="45"/>
      <c r="F41" s="45"/>
      <c r="G41" s="38" t="str">
        <f>IF(入力!G41="","",入力!G41)</f>
        <v> </v>
      </c>
      <c r="H41" s="38" t="str">
        <f>IF(入力!H41="","",入力!H41)</f>
        <v/>
      </c>
      <c r="I41" s="38" t="str">
        <f>IF(入力!I41="","",入力!I41)</f>
        <v> 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 t="str">
        <f>IF(入力!M41="","",入力!M41)</f>
        <v> 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 t="str">
        <f>IF(入力!B43="","",入力!B43)</f>
        <v>  </v>
      </c>
      <c r="C43" s="44" t="str">
        <f>IF(入力!C44="","",入力!C44&amp;"　"&amp;入力!E44)</f>
        <v/>
      </c>
      <c r="D43" s="45"/>
      <c r="E43" s="45"/>
      <c r="F43" s="45"/>
      <c r="G43" s="38" t="str">
        <f>IF(入力!G43="","",入力!G43)</f>
        <v/>
      </c>
      <c r="H43" s="38" t="str">
        <f>IF(入力!H43="","",入力!H43)</f>
        <v/>
      </c>
      <c r="I43" s="38" t="str">
        <f>IF(入力!I43="","",入力!I43)</f>
        <v/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 t="str">
        <f>IF(入力!M43="","",入力!M43)</f>
        <v/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 t="str">
        <f>IF(入力!B45="","",入力!B45)</f>
        <v/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M49:O50"/>
    <mergeCell ref="C47:F48"/>
    <mergeCell ref="G47:H48"/>
    <mergeCell ref="I47:L48"/>
    <mergeCell ref="M47:O48"/>
    <mergeCell ref="G45:H46"/>
    <mergeCell ref="I45:L46"/>
    <mergeCell ref="M45:O46"/>
    <mergeCell ref="C43:F44"/>
    <mergeCell ref="G43:H44"/>
    <mergeCell ref="I43:L44"/>
    <mergeCell ref="M43:O44"/>
    <mergeCell ref="G41:H42"/>
    <mergeCell ref="I41:L42"/>
    <mergeCell ref="M41:O42"/>
    <mergeCell ref="I37:L38"/>
    <mergeCell ref="M37:O38"/>
    <mergeCell ref="C35:F36"/>
    <mergeCell ref="G35:H36"/>
    <mergeCell ref="I35:L36"/>
    <mergeCell ref="M35:O36"/>
    <mergeCell ref="C37:F38"/>
    <mergeCell ref="G37:H38"/>
    <mergeCell ref="C39:F40"/>
    <mergeCell ref="G39:H40"/>
    <mergeCell ref="I39:L40"/>
    <mergeCell ref="M39:O40"/>
    <mergeCell ref="C41:F42"/>
    <mergeCell ref="I33:L34"/>
    <mergeCell ref="M33:O34"/>
    <mergeCell ref="C31:F32"/>
    <mergeCell ref="G31:H32"/>
    <mergeCell ref="I31:L32"/>
    <mergeCell ref="M31:O32"/>
    <mergeCell ref="G33:H34"/>
    <mergeCell ref="I29:L30"/>
    <mergeCell ref="M29:O30"/>
    <mergeCell ref="I27:L28"/>
    <mergeCell ref="M27:O28"/>
    <mergeCell ref="C29:F30"/>
    <mergeCell ref="G29:H30"/>
    <mergeCell ref="A21:B22"/>
    <mergeCell ref="C21:O22"/>
    <mergeCell ref="I25:L26"/>
    <mergeCell ref="M25:O26"/>
    <mergeCell ref="C23:F24"/>
    <mergeCell ref="G23:H24"/>
    <mergeCell ref="C27:F28"/>
    <mergeCell ref="G27:H28"/>
    <mergeCell ref="I23:L24"/>
    <mergeCell ref="M23:O24"/>
    <mergeCell ref="C25:F26"/>
    <mergeCell ref="G25:H26"/>
    <mergeCell ref="A19:B20"/>
    <mergeCell ref="C19:O20"/>
    <mergeCell ref="A11:B12"/>
    <mergeCell ref="C11:F12"/>
    <mergeCell ref="G11:I12"/>
    <mergeCell ref="J11:L12"/>
    <mergeCell ref="M11:O12"/>
    <mergeCell ref="A13:B14"/>
    <mergeCell ref="C13:F14"/>
    <mergeCell ref="G13:O14"/>
    <mergeCell ref="A15:B16"/>
    <mergeCell ref="G15:O16"/>
    <mergeCell ref="C15:E16"/>
    <mergeCell ref="A9:B10"/>
    <mergeCell ref="C9:F10"/>
    <mergeCell ref="G9:I10"/>
    <mergeCell ref="J9:L10"/>
    <mergeCell ref="M9:O10"/>
    <mergeCell ref="G7:I8"/>
    <mergeCell ref="J7:L8"/>
    <mergeCell ref="M7:O8"/>
    <mergeCell ref="A17:B18"/>
    <mergeCell ref="C17:O18"/>
    <mergeCell ref="A2:B3"/>
    <mergeCell ref="C2:I3"/>
    <mergeCell ref="J2:O3"/>
    <mergeCell ref="A6:B8"/>
    <mergeCell ref="C6:F8"/>
    <mergeCell ref="A4:B5"/>
    <mergeCell ref="C4:I5"/>
  </mergeCells>
  <pageMargins left="0.409027777777778" right="0.4" top="0.579166666666667" bottom="0.579166666666667" header="0.3" footer="0.3"/>
  <pageSetup paperSize="9" scale="9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view="pageBreakPreview" zoomScaleNormal="100" zoomScaleSheetLayoutView="100" workbookViewId="0">
      <selection activeCell="T28" sqref="T28"/>
    </sheetView>
  </sheetViews>
  <sheetFormatPr defaultColWidth="9" defaultRowHeight="15"/>
  <cols>
    <col min="1" max="2" width="6.10833333333333" style="36" customWidth="1"/>
    <col min="3" max="6" width="7.33333333333333" style="36" customWidth="1"/>
    <col min="7" max="15" width="6.10833333333333" style="36" customWidth="1"/>
    <col min="16" max="22" width="6.66666666666667" style="36" customWidth="1"/>
    <col min="23" max="16384" width="9" style="36"/>
  </cols>
  <sheetData>
    <row r="1" ht="28.5" spans="1:15">
      <c r="A1" s="37" t="s">
        <v>168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" customHeight="1" spans="1:15">
      <c r="A2" s="38" t="s">
        <v>118</v>
      </c>
      <c r="B2" s="38"/>
      <c r="C2" s="39" t="str">
        <f>IF(入力!C3="","",入力!C3)</f>
        <v>姉崎ジュニアバレーボールクラブ</v>
      </c>
      <c r="D2" s="39"/>
      <c r="E2" s="39"/>
      <c r="F2" s="39"/>
      <c r="G2" s="39"/>
      <c r="H2" s="39"/>
      <c r="I2" s="39"/>
      <c r="J2" s="38" t="str">
        <f>IF(入力!J3="","",入力!J3)</f>
        <v>男子</v>
      </c>
      <c r="K2" s="38"/>
      <c r="L2" s="38"/>
      <c r="M2" s="38"/>
      <c r="N2" s="38"/>
      <c r="O2" s="38"/>
    </row>
    <row r="3" ht="14.4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119</v>
      </c>
      <c r="B4" s="38"/>
      <c r="C4" s="40">
        <f>IF(入力!C4="","",IF(入力!C5="",入力!C4,入力!C4&amp;"　　"&amp;入力!C5))</f>
        <v>433327012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120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松葉　秀正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505772346</v>
      </c>
      <c r="H7" s="49"/>
      <c r="I7" s="49"/>
      <c r="J7" s="49" t="str">
        <f>IF(入力!J7="","",入力!J7)</f>
        <v>022650</v>
      </c>
      <c r="K7" s="49"/>
      <c r="L7" s="49"/>
      <c r="M7" s="49" t="str">
        <f>IF(入力!M7="","",入力!M7)</f>
        <v/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" customHeight="1" spans="1:15">
      <c r="A9" s="38" t="s">
        <v>49</v>
      </c>
      <c r="B9" s="38"/>
      <c r="C9" s="44" t="str">
        <f>IF(入力!C10="","",入力!C10&amp;"　"&amp;入力!E10)</f>
        <v>伊藤　博幸</v>
      </c>
      <c r="D9" s="45"/>
      <c r="E9" s="45"/>
      <c r="F9" s="45"/>
      <c r="G9" s="49">
        <f>IF(入力!G9="","",入力!G9)</f>
        <v>509253793</v>
      </c>
      <c r="H9" s="49"/>
      <c r="I9" s="49"/>
      <c r="J9" s="49">
        <f>IF(入力!J9="","",入力!J9)</f>
        <v>291127</v>
      </c>
      <c r="K9" s="49"/>
      <c r="L9" s="49"/>
      <c r="M9" s="49" t="str">
        <f>IF(入力!M9="","",入力!M9)</f>
        <v/>
      </c>
      <c r="N9" s="49"/>
      <c r="O9" s="49"/>
    </row>
    <row r="10" ht="14.4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" customHeight="1" spans="1:15">
      <c r="A11" s="38" t="s">
        <v>54</v>
      </c>
      <c r="B11" s="38"/>
      <c r="C11" s="44" t="str">
        <f>IF(入力!C12="","",入力!C12&amp;"　"&amp;入力!E12)</f>
        <v>本間　舞美</v>
      </c>
      <c r="D11" s="45"/>
      <c r="E11" s="45"/>
      <c r="F11" s="45"/>
      <c r="G11" s="49">
        <f>IF(入力!G11="","",入力!G11)</f>
        <v>503990484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59</v>
      </c>
      <c r="B13" s="38"/>
      <c r="C13" s="44" t="str">
        <f>IF(入力!C14="","",入力!C14&amp;"　"&amp;入力!E14)</f>
        <v>松葉　秀正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121</v>
      </c>
      <c r="B15" s="38"/>
      <c r="C15" s="44" t="str">
        <f>IF(入力!C16="","",入力!C16&amp;"　"&amp;入力!E16)</f>
        <v>松葉　秀正</v>
      </c>
      <c r="D15" s="45"/>
      <c r="E15" s="45"/>
      <c r="F15" s="53" t="s">
        <v>122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" customHeight="1" spans="1:15">
      <c r="A17" s="38" t="s">
        <v>62</v>
      </c>
      <c r="B17" s="38"/>
      <c r="C17" s="39" t="str">
        <f>IF(入力!C17="","",入力!C17&amp;"　"&amp;入力!E17)</f>
        <v>千葉県市原市飯沼279-8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" customHeight="1" spans="1:15">
      <c r="A19" s="38" t="s">
        <v>63</v>
      </c>
      <c r="B19" s="38"/>
      <c r="C19" s="39" t="str">
        <f>IF(入力!C19="","",入力!C19&amp;"　"&amp;入力!E19)</f>
        <v>0436-20-2030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" customHeight="1" spans="1:15">
      <c r="A21" s="38" t="s">
        <v>64</v>
      </c>
      <c r="B21" s="38"/>
      <c r="C21" s="39" t="str">
        <f>IF(入力!C21="","",入力!C21&amp;"－"&amp;入力!E21&amp;"－"&amp;入力!G21)</f>
        <v>080－9358－0007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68</v>
      </c>
      <c r="C23" s="38" t="s">
        <v>123</v>
      </c>
      <c r="D23" s="38"/>
      <c r="E23" s="38"/>
      <c r="F23" s="38"/>
      <c r="G23" s="38" t="s">
        <v>71</v>
      </c>
      <c r="H23" s="38"/>
      <c r="I23" s="38" t="s">
        <v>72</v>
      </c>
      <c r="J23" s="38"/>
      <c r="K23" s="38"/>
      <c r="L23" s="38"/>
      <c r="M23" s="38" t="s">
        <v>73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>
        <f>IF(入力!B25="","",入力!B25)</f>
        <v>1</v>
      </c>
      <c r="C25" s="44" t="str">
        <f>IF(入力!C26="","",入力!C26&amp;"　"&amp;入力!E26)</f>
        <v>船井　寅来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京葉小学校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513529444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山越　稜太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東海小学校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514295845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白鳥　律輝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京葉小学校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515250715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小林　成</v>
      </c>
      <c r="D31" s="45"/>
      <c r="E31" s="45"/>
      <c r="F31" s="45"/>
      <c r="G31" s="38">
        <f>IF(入力!G31="","",入力!G31)</f>
        <v>6</v>
      </c>
      <c r="H31" s="38" t="str">
        <f>IF(入力!H31="","",入力!H31)</f>
        <v/>
      </c>
      <c r="I31" s="38" t="str">
        <f>IF(入力!I31="","",入力!I31)</f>
        <v>京葉小学校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515250380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金子　陽稀</v>
      </c>
      <c r="D33" s="45"/>
      <c r="E33" s="45"/>
      <c r="F33" s="45"/>
      <c r="G33" s="38">
        <f>IF(入力!G33="","",入力!G33)</f>
        <v>5</v>
      </c>
      <c r="H33" s="38" t="str">
        <f>IF(入力!H33="","",入力!H33)</f>
        <v/>
      </c>
      <c r="I33" s="38" t="str">
        <f>IF(入力!I33="","",入力!I33)</f>
        <v>千種小学校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518609511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飯島　唯</v>
      </c>
      <c r="D35" s="45"/>
      <c r="E35" s="45"/>
      <c r="F35" s="45"/>
      <c r="G35" s="38">
        <f>IF(入力!G35="","",入力!G35)</f>
        <v>5</v>
      </c>
      <c r="H35" s="38" t="str">
        <f>IF(入力!H35="","",入力!H35)</f>
        <v/>
      </c>
      <c r="I35" s="38" t="str">
        <f>IF(入力!I35="","",入力!I35)</f>
        <v>東海小学校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518669690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鶴岡　司彩</v>
      </c>
      <c r="D37" s="45"/>
      <c r="E37" s="45"/>
      <c r="F37" s="45"/>
      <c r="G37" s="38">
        <f>IF(入力!G37="","",入力!G37)</f>
        <v>3</v>
      </c>
      <c r="H37" s="38" t="str">
        <f>IF(入力!H37="","",入力!H37)</f>
        <v/>
      </c>
      <c r="I37" s="38" t="str">
        <f>IF(入力!I37="","",入力!I37)</f>
        <v>千種小学校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518609528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飯島　聖音</v>
      </c>
      <c r="D39" s="45"/>
      <c r="E39" s="45"/>
      <c r="F39" s="45"/>
      <c r="G39" s="38">
        <f>IF(入力!G39="","",入力!G39)</f>
        <v>3</v>
      </c>
      <c r="H39" s="38" t="str">
        <f>IF(入力!H39="","",入力!H39)</f>
        <v/>
      </c>
      <c r="I39" s="38" t="str">
        <f>IF(入力!I39="","",入力!I39)</f>
        <v>東海小学校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518678173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 t="str">
        <f>IF(入力!B41="","",入力!B41)</f>
        <v>  </v>
      </c>
      <c r="C41" s="44" t="str">
        <f>IF(入力!C42="","",入力!C42&amp;"　"&amp;入力!E42)</f>
        <v>　　　</v>
      </c>
      <c r="D41" s="45"/>
      <c r="E41" s="45"/>
      <c r="F41" s="45"/>
      <c r="G41" s="38" t="str">
        <f>IF(入力!G41="","",入力!G41)</f>
        <v> </v>
      </c>
      <c r="H41" s="38" t="str">
        <f>IF(入力!H41="","",入力!H41)</f>
        <v/>
      </c>
      <c r="I41" s="38" t="str">
        <f>IF(入力!I41="","",入力!I41)</f>
        <v> 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 t="str">
        <f>IF(入力!M41="","",入力!M41)</f>
        <v> 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 t="str">
        <f>IF(入力!B43="","",入力!B43)</f>
        <v>  </v>
      </c>
      <c r="C43" s="44" t="str">
        <f>IF(入力!C44="","",入力!C44&amp;"　"&amp;入力!E44)</f>
        <v/>
      </c>
      <c r="D43" s="45"/>
      <c r="E43" s="45"/>
      <c r="F43" s="45"/>
      <c r="G43" s="38" t="str">
        <f>IF(入力!G43="","",入力!G43)</f>
        <v/>
      </c>
      <c r="H43" s="38" t="str">
        <f>IF(入力!H43="","",入力!H43)</f>
        <v/>
      </c>
      <c r="I43" s="38" t="str">
        <f>IF(入力!I43="","",入力!I43)</f>
        <v/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 t="str">
        <f>IF(入力!M43="","",入力!M43)</f>
        <v/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 t="str">
        <f>IF(入力!B45="","",入力!B45)</f>
        <v/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C45:F46"/>
    <mergeCell ref="G45:H46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C51:F52"/>
    <mergeCell ref="G51:H52"/>
    <mergeCell ref="I51:L52"/>
    <mergeCell ref="M51:O52"/>
    <mergeCell ref="I49:L50"/>
    <mergeCell ref="M49:O50"/>
    <mergeCell ref="I47:L48"/>
    <mergeCell ref="M47:O48"/>
    <mergeCell ref="C49:F50"/>
    <mergeCell ref="G49:H50"/>
    <mergeCell ref="C47:F48"/>
    <mergeCell ref="G47:H48"/>
    <mergeCell ref="I39:L40"/>
    <mergeCell ref="M39:O40"/>
    <mergeCell ref="C39:F40"/>
    <mergeCell ref="G39:H40"/>
    <mergeCell ref="C41:F42"/>
    <mergeCell ref="G41:H42"/>
    <mergeCell ref="I37:L38"/>
    <mergeCell ref="M37:O38"/>
    <mergeCell ref="I35:L36"/>
    <mergeCell ref="M35:O36"/>
    <mergeCell ref="C35:F36"/>
    <mergeCell ref="G35:H36"/>
    <mergeCell ref="C37:F38"/>
    <mergeCell ref="G37:H38"/>
    <mergeCell ref="I31:L32"/>
    <mergeCell ref="M31:O32"/>
    <mergeCell ref="C31:F32"/>
    <mergeCell ref="G31:H32"/>
    <mergeCell ref="C33:F34"/>
    <mergeCell ref="G33:H34"/>
    <mergeCell ref="I33:L34"/>
    <mergeCell ref="M33:O34"/>
    <mergeCell ref="I29:L30"/>
    <mergeCell ref="M29:O30"/>
    <mergeCell ref="I27:L28"/>
    <mergeCell ref="M27:O28"/>
    <mergeCell ref="C27:F28"/>
    <mergeCell ref="G27:H28"/>
    <mergeCell ref="C29:F30"/>
    <mergeCell ref="G29:H30"/>
    <mergeCell ref="I23:L24"/>
    <mergeCell ref="M23:O24"/>
    <mergeCell ref="C25:F26"/>
    <mergeCell ref="G25:H26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A9:B10"/>
    <mergeCell ref="C9:F10"/>
    <mergeCell ref="G9:I10"/>
    <mergeCell ref="J9:L10"/>
    <mergeCell ref="M9:O10"/>
    <mergeCell ref="A6:B8"/>
    <mergeCell ref="C6:F8"/>
    <mergeCell ref="C4:I5"/>
    <mergeCell ref="C19:O20"/>
    <mergeCell ref="A11:B12"/>
    <mergeCell ref="C11:F12"/>
    <mergeCell ref="G11:I12"/>
    <mergeCell ref="J11:L12"/>
    <mergeCell ref="M11:O12"/>
    <mergeCell ref="A2:B3"/>
    <mergeCell ref="C2:I3"/>
    <mergeCell ref="J2:O3"/>
    <mergeCell ref="G7:I8"/>
    <mergeCell ref="J7:L8"/>
    <mergeCell ref="M7:O8"/>
    <mergeCell ref="A4:B5"/>
  </mergeCells>
  <pageMargins left="0.409027777777778" right="0.4" top="0.579166666666667" bottom="0.579166666666667" header="0.3" footer="0.3"/>
  <pageSetup paperSize="9" scale="9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theme="3" tint="0.399975585192419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169</v>
      </c>
      <c r="B1" s="2"/>
      <c r="D1" s="3" t="s">
        <v>170</v>
      </c>
      <c r="E1" s="4" t="s">
        <v>171</v>
      </c>
      <c r="F1" s="5" t="s">
        <v>172</v>
      </c>
      <c r="G1" s="3" t="s">
        <v>170</v>
      </c>
      <c r="H1" s="4" t="s">
        <v>173</v>
      </c>
      <c r="I1" s="5" t="s">
        <v>174</v>
      </c>
      <c r="J1" s="3" t="s">
        <v>170</v>
      </c>
      <c r="K1" s="4" t="s">
        <v>173</v>
      </c>
      <c r="L1" s="5" t="s">
        <v>174</v>
      </c>
      <c r="M1" s="3" t="s">
        <v>170</v>
      </c>
      <c r="N1" s="4" t="s">
        <v>173</v>
      </c>
      <c r="O1" s="5" t="s">
        <v>174</v>
      </c>
      <c r="P1" s="3" t="s">
        <v>170</v>
      </c>
      <c r="Q1" s="4" t="s">
        <v>173</v>
      </c>
      <c r="R1" s="5" t="s">
        <v>174</v>
      </c>
      <c r="S1" s="3" t="s">
        <v>170</v>
      </c>
      <c r="T1" s="4" t="s">
        <v>173</v>
      </c>
      <c r="U1" s="5" t="s">
        <v>174</v>
      </c>
      <c r="V1" s="3" t="s">
        <v>170</v>
      </c>
      <c r="W1" s="4" t="s">
        <v>173</v>
      </c>
      <c r="X1" s="5" t="s">
        <v>174</v>
      </c>
      <c r="Y1" s="3" t="s">
        <v>170</v>
      </c>
      <c r="Z1" s="4" t="s">
        <v>173</v>
      </c>
      <c r="AA1" s="5" t="s">
        <v>174</v>
      </c>
      <c r="AB1" s="3" t="s">
        <v>170</v>
      </c>
      <c r="AC1" s="4" t="s">
        <v>173</v>
      </c>
      <c r="AD1" s="5" t="s">
        <v>174</v>
      </c>
      <c r="AE1" s="3" t="s">
        <v>170</v>
      </c>
      <c r="AF1" s="4" t="s">
        <v>173</v>
      </c>
      <c r="AG1" s="5" t="s">
        <v>174</v>
      </c>
      <c r="AH1" s="3" t="s">
        <v>170</v>
      </c>
      <c r="AI1" s="4" t="s">
        <v>173</v>
      </c>
      <c r="AJ1" s="5" t="s">
        <v>174</v>
      </c>
    </row>
    <row r="2" ht="14.25" spans="1:36">
      <c r="A2" s="2"/>
      <c r="B2" s="2"/>
      <c r="C2" s="6"/>
      <c r="D2" s="7">
        <v>1</v>
      </c>
      <c r="E2" s="8" t="s">
        <v>175</v>
      </c>
      <c r="F2" s="9">
        <v>42443</v>
      </c>
      <c r="G2" s="7">
        <v>1.01</v>
      </c>
      <c r="H2" s="8" t="s">
        <v>175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4.25" spans="3:7">
      <c r="C3" s="6"/>
      <c r="D3" s="6"/>
      <c r="G3" s="10"/>
    </row>
    <row r="4" spans="1:17">
      <c r="A4" s="11" t="s">
        <v>176</v>
      </c>
      <c r="B4" s="12"/>
      <c r="C4" s="12"/>
      <c r="D4" s="12"/>
      <c r="E4" s="12"/>
      <c r="F4" s="12"/>
      <c r="G4" s="13"/>
      <c r="H4" s="4" t="s">
        <v>177</v>
      </c>
      <c r="I4" s="4" t="s">
        <v>77</v>
      </c>
      <c r="J4" s="29" t="s">
        <v>178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男子</v>
      </c>
      <c r="I5" s="8">
        <f>入力!Y25</f>
        <v>0</v>
      </c>
      <c r="J5" s="30" t="str">
        <f>IF(入力!A55="","",入力!A55)</f>
        <v/>
      </c>
      <c r="K5" s="31"/>
      <c r="L5" s="31"/>
      <c r="M5" s="31"/>
      <c r="N5" s="31"/>
      <c r="O5" s="31"/>
      <c r="P5" s="31"/>
      <c r="Q5" s="32"/>
    </row>
    <row r="6" spans="1:41">
      <c r="A6" s="3" t="s">
        <v>179</v>
      </c>
      <c r="B6" s="4" t="s">
        <v>9</v>
      </c>
      <c r="C6" s="4" t="s">
        <v>180</v>
      </c>
      <c r="D6" s="4" t="s">
        <v>181</v>
      </c>
      <c r="E6" s="4" t="s">
        <v>177</v>
      </c>
      <c r="F6" s="4" t="s">
        <v>182</v>
      </c>
      <c r="G6" s="4" t="s">
        <v>183</v>
      </c>
      <c r="H6" s="4" t="s">
        <v>129</v>
      </c>
      <c r="I6" s="4" t="s">
        <v>184</v>
      </c>
      <c r="J6" s="4" t="s">
        <v>185</v>
      </c>
      <c r="K6" s="4" t="s">
        <v>186</v>
      </c>
      <c r="L6" s="4" t="s">
        <v>187</v>
      </c>
      <c r="M6" s="4" t="s">
        <v>188</v>
      </c>
      <c r="N6" s="4" t="s">
        <v>189</v>
      </c>
      <c r="O6" s="4" t="s">
        <v>190</v>
      </c>
      <c r="P6" s="4" t="s">
        <v>191</v>
      </c>
      <c r="Q6" s="4" t="s">
        <v>192</v>
      </c>
      <c r="R6" s="4" t="s">
        <v>193</v>
      </c>
      <c r="S6" s="4" t="s">
        <v>194</v>
      </c>
      <c r="T6" s="33" t="s">
        <v>195</v>
      </c>
      <c r="U6" s="33" t="s">
        <v>196</v>
      </c>
      <c r="V6" s="33" t="s">
        <v>196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16003</v>
      </c>
      <c r="B7" s="18" t="str">
        <f>IF(入力!C3="","",入力!C3)</f>
        <v>姉崎ジュニアバレーボールクラブ</v>
      </c>
      <c r="C7" s="18" t="str">
        <f>IF(入力!C2="","",入力!C2)</f>
        <v>アネサキジュニアバレーボールクラブ</v>
      </c>
      <c r="D7" s="18" t="str">
        <f>IF(入力!AE3="","",入力!AE3)</f>
        <v>南支部</v>
      </c>
      <c r="E7" s="18" t="str">
        <f>IF(入力!J3="","",入力!J3)</f>
        <v>男子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内房</v>
      </c>
      <c r="S7" s="18" t="str">
        <f>IF(入力!AE5="","",入力!AE5)</f>
        <v>五井</v>
      </c>
      <c r="T7" s="18"/>
      <c r="U7" s="18">
        <f>IF(入力!C4="","",入力!C4)</f>
        <v>433327012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4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4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4"/>
    </row>
    <row r="10" ht="14.2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5"/>
    </row>
    <row r="11" spans="1:4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ht="14.25" spans="1:4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>
      <c r="A15" s="3" t="s">
        <v>197</v>
      </c>
      <c r="B15" s="4" t="s">
        <v>198</v>
      </c>
      <c r="C15" s="4" t="s">
        <v>199</v>
      </c>
      <c r="D15" s="4" t="s">
        <v>200</v>
      </c>
      <c r="E15" s="4" t="s">
        <v>201</v>
      </c>
      <c r="F15" s="4" t="s">
        <v>202</v>
      </c>
      <c r="G15" s="4" t="s">
        <v>203</v>
      </c>
      <c r="H15" s="4" t="s">
        <v>204</v>
      </c>
      <c r="I15" s="4" t="s">
        <v>205</v>
      </c>
      <c r="J15" s="4" t="s">
        <v>206</v>
      </c>
      <c r="K15" s="4" t="s">
        <v>207</v>
      </c>
      <c r="L15" s="4" t="s">
        <v>33</v>
      </c>
      <c r="M15" s="4" t="s">
        <v>208</v>
      </c>
      <c r="N15" s="4" t="s">
        <v>209</v>
      </c>
      <c r="O15" s="4" t="s">
        <v>210</v>
      </c>
      <c r="P15" s="4" t="s">
        <v>211</v>
      </c>
      <c r="Q15" s="4" t="s">
        <v>212</v>
      </c>
      <c r="R15" s="4" t="s">
        <v>182</v>
      </c>
      <c r="S15" s="4" t="s">
        <v>183</v>
      </c>
      <c r="T15" s="4" t="s">
        <v>213</v>
      </c>
      <c r="U15" s="4" t="s">
        <v>214</v>
      </c>
      <c r="V15" s="4" t="s">
        <v>215</v>
      </c>
      <c r="W15" s="4" t="s">
        <v>216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1">
        <v>1</v>
      </c>
      <c r="B16" s="22" t="s">
        <v>217</v>
      </c>
      <c r="C16" s="18" t="str">
        <f>IF(入力!C8="","",入力!C8)</f>
        <v>松葉</v>
      </c>
      <c r="D16" s="18" t="str">
        <f>IF(入力!E8="","",入力!E8)</f>
        <v>秀正</v>
      </c>
      <c r="E16" s="18" t="str">
        <f>IF(入力!C7="","",入力!C7)</f>
        <v>マツバ</v>
      </c>
      <c r="F16" s="18" t="str">
        <f>IF(入力!E7="","",入力!E7)</f>
        <v>ヒデマサ</v>
      </c>
      <c r="G16" s="18">
        <f>IF(入力!G7="","",入力!G7)</f>
        <v>505772346</v>
      </c>
      <c r="H16" s="18" t="str">
        <f>IF(入力!J7="","",入力!J7)</f>
        <v>022650</v>
      </c>
      <c r="I16" s="18" t="str">
        <f>IF(入力!M7="","",入力!M7)</f>
        <v/>
      </c>
      <c r="J16" s="18"/>
      <c r="K16" s="18"/>
      <c r="L16" s="18">
        <f>IF(入力!AT7="","",入力!AT7)</f>
        <v>48</v>
      </c>
      <c r="M16" s="18"/>
      <c r="N16" s="18"/>
      <c r="O16" s="18"/>
      <c r="P16" s="18"/>
      <c r="Q16" s="18"/>
      <c r="R16" s="18" t="str">
        <f>IF(入力!R7="","",入力!R7)</f>
        <v>290</v>
      </c>
      <c r="S16" s="18" t="str">
        <f>IF(入力!W7="","",入力!W7)</f>
        <v>００３７</v>
      </c>
      <c r="T16" s="18" t="str">
        <f>IF(入力!P8="","",入力!P8)</f>
        <v>千葉県市原市飯沼279-8</v>
      </c>
      <c r="U16" s="18" t="str">
        <f>IF(入力!AL7="","",入力!AL7)</f>
        <v>0436</v>
      </c>
      <c r="V16" s="18" t="str">
        <f>IF(入力!AK8="","",入力!AK8)</f>
        <v>20</v>
      </c>
      <c r="W16" s="18" t="str">
        <f>IF(入力!AP8="","",入力!AP8)</f>
        <v>2030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4"/>
    </row>
    <row r="17" spans="1:41">
      <c r="A17" s="21">
        <v>2</v>
      </c>
      <c r="B17" s="22" t="s">
        <v>218</v>
      </c>
      <c r="C17" s="18" t="str">
        <f>IF(入力!C10="","",入力!C10)</f>
        <v>伊藤</v>
      </c>
      <c r="D17" s="18" t="str">
        <f>IF(入力!E10="","",入力!E10)</f>
        <v>博幸</v>
      </c>
      <c r="E17" s="18" t="str">
        <f>IF(入力!C9="","",入力!C9)</f>
        <v>イトウ</v>
      </c>
      <c r="F17" s="18" t="str">
        <f>IF(入力!E9="","",入力!E9)</f>
        <v>ヒロユキ</v>
      </c>
      <c r="G17" s="18">
        <f>IF(入力!G9="","",入力!G9)</f>
        <v>509253793</v>
      </c>
      <c r="H17" s="18">
        <f>IF(入力!J9="","",入力!J9)</f>
        <v>291127</v>
      </c>
      <c r="I17" s="18" t="str">
        <f>IF(入力!M9="","",入力!M9)</f>
        <v/>
      </c>
      <c r="J17" s="18"/>
      <c r="K17" s="18"/>
      <c r="L17" s="18">
        <f>IF(入力!AT9="","",入力!AT9)</f>
        <v>41</v>
      </c>
      <c r="M17" s="18"/>
      <c r="N17" s="18"/>
      <c r="O17" s="18"/>
      <c r="P17" s="18"/>
      <c r="Q17" s="18"/>
      <c r="R17" s="18" t="str">
        <f>IF(入力!R9="","",入力!R9)</f>
        <v/>
      </c>
      <c r="S17" s="18" t="str">
        <f>IF(入力!W9="","",入力!W9)</f>
        <v/>
      </c>
      <c r="T17" s="18" t="str">
        <f>IF(入力!P10="","",入力!P10)</f>
        <v/>
      </c>
      <c r="U17" s="18" t="str">
        <f>IF(入力!AL9="","",入力!AL9)</f>
        <v/>
      </c>
      <c r="V17" s="18" t="str">
        <f>IF(入力!AK10="","",入力!AK10)</f>
        <v/>
      </c>
      <c r="W17" s="18" t="str">
        <f>IF(入力!AP10="","",入力!AP10)</f>
        <v/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4"/>
    </row>
    <row r="18" spans="1:41">
      <c r="A18" s="21">
        <v>3</v>
      </c>
      <c r="B18" s="22" t="s">
        <v>219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4"/>
    </row>
    <row r="19" spans="1:41">
      <c r="A19" s="21">
        <v>4</v>
      </c>
      <c r="B19" s="22" t="s">
        <v>220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4"/>
    </row>
    <row r="20" spans="1:41">
      <c r="A20" s="21">
        <v>5</v>
      </c>
      <c r="B20" s="22" t="s">
        <v>144</v>
      </c>
      <c r="C20" s="18" t="str">
        <f>IF(入力!C12="","",入力!C12)</f>
        <v>本間</v>
      </c>
      <c r="D20" s="18" t="str">
        <f>IF(入力!E12="","",入力!E12)</f>
        <v>舞美</v>
      </c>
      <c r="E20" s="18" t="str">
        <f>IF(入力!C11="","",入力!C11)</f>
        <v>ホンマ</v>
      </c>
      <c r="F20" s="18" t="str">
        <f>IF(入力!E11="","",入力!E11)</f>
        <v>マミ</v>
      </c>
      <c r="G20" s="18">
        <f>IF(入力!G11="","",入力!G11)</f>
        <v>503990484</v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>
        <f>IF(入力!AT11="","",入力!AT11)</f>
        <v>22</v>
      </c>
      <c r="M20" s="18"/>
      <c r="N20" s="18"/>
      <c r="O20" s="18"/>
      <c r="P20" s="18"/>
      <c r="Q20" s="18"/>
      <c r="R20" s="18" t="str">
        <f>IF(入力!R11="","",入力!R11)</f>
        <v/>
      </c>
      <c r="S20" s="18" t="str">
        <f>IF(入力!W11="","",入力!W11)</f>
        <v/>
      </c>
      <c r="T20" s="18" t="str">
        <f>IF(入力!P12="","",入力!P12)</f>
        <v/>
      </c>
      <c r="U20" s="18" t="str">
        <f>IF(入力!AL11="","",入力!AL11)</f>
        <v/>
      </c>
      <c r="V20" s="18" t="str">
        <f>IF(入力!AK12="","",入力!AK12)</f>
        <v/>
      </c>
      <c r="W20" s="18" t="str">
        <f>IF(入力!AP12="","",入力!AP12)</f>
        <v/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4"/>
    </row>
    <row r="21" spans="1:41">
      <c r="A21" s="21">
        <v>6</v>
      </c>
      <c r="B21" s="22" t="s">
        <v>221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4"/>
    </row>
    <row r="22" spans="1:41">
      <c r="A22" s="21">
        <v>7</v>
      </c>
      <c r="B22" s="22" t="s">
        <v>222</v>
      </c>
      <c r="C22" s="18" t="str">
        <f>IF(入力!C16="","",入力!C16)</f>
        <v>松葉</v>
      </c>
      <c r="D22" s="18" t="str">
        <f>IF(入力!E16="","",入力!E16)</f>
        <v>秀正</v>
      </c>
      <c r="E22" s="18" t="str">
        <f>IF(入力!C15="","",入力!C15)</f>
        <v>マツバ</v>
      </c>
      <c r="F22" s="18" t="str">
        <f>IF(入力!E15="","",入力!E15)</f>
        <v>ヒデマサ</v>
      </c>
      <c r="G22" s="18"/>
      <c r="H22" s="18"/>
      <c r="I22" s="18"/>
      <c r="J22" s="18"/>
      <c r="K22" s="18"/>
      <c r="L22" s="18" t="str">
        <f>IF(入力!AT15="","",入力!AT15)</f>
        <v/>
      </c>
      <c r="M22" s="18"/>
      <c r="N22" s="18" t="str">
        <f>IF(入力!C21="","",入力!C21)</f>
        <v>080</v>
      </c>
      <c r="O22" s="18">
        <f>IF(入力!E21="","",入力!E21)</f>
        <v>9358</v>
      </c>
      <c r="P22" s="18" t="str">
        <f>IF(入力!G21="","",入力!G21)</f>
        <v>0007</v>
      </c>
      <c r="Q22" s="18"/>
      <c r="R22" s="18" t="str">
        <f>IF(入力!R15="","",入力!R15)</f>
        <v>290</v>
      </c>
      <c r="S22" s="18" t="str">
        <f>IF(入力!W15="","",入力!W15)</f>
        <v>0037</v>
      </c>
      <c r="T22" s="18" t="str">
        <f>IF(入力!P16="","",入力!P16)</f>
        <v>千葉県市原市飯沼279-8</v>
      </c>
      <c r="U22" s="18" t="str">
        <f>IF(入力!AL15="","",入力!AL15)</f>
        <v>0436</v>
      </c>
      <c r="V22" s="18" t="str">
        <f>IF(入力!AK16="","",入力!AK16)</f>
        <v>20</v>
      </c>
      <c r="W22" s="18" t="str">
        <f>IF(入力!AP16="","",入力!AP16)</f>
        <v>2030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4"/>
    </row>
    <row r="23" spans="1:41">
      <c r="A23" s="21">
        <v>8</v>
      </c>
      <c r="B23" s="22" t="s">
        <v>223</v>
      </c>
      <c r="C23" s="18" t="str">
        <f>IF(入力!$C$14="","",入力!$C$14)</f>
        <v>松葉</v>
      </c>
      <c r="D23" s="18" t="str">
        <f>IF(入力!$E$14="","",入力!$E$14)</f>
        <v>秀正</v>
      </c>
      <c r="E23" s="18" t="str">
        <f>IF(入力!$C$13="","",入力!$C$13)</f>
        <v>マツバ</v>
      </c>
      <c r="F23" s="18" t="str">
        <f>IF(入力!$E$13="","",入力!$E$13)</f>
        <v>ヒデマサ</v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4"/>
    </row>
    <row r="24" spans="1:41">
      <c r="A24" s="21">
        <v>9</v>
      </c>
      <c r="B24" s="22" t="s">
        <v>96</v>
      </c>
      <c r="C24" s="22" t="str">
        <f>VLOOKUP($B$51,$A$53:$F$352,3)</f>
        <v>船井</v>
      </c>
      <c r="D24" s="22" t="str">
        <f>VLOOKUP($B$51,$A$53:$F$352,4)</f>
        <v>寅来</v>
      </c>
      <c r="E24" s="22" t="str">
        <f>VLOOKUP($B$51,$A$53:$F$352,5)</f>
        <v>フナイ</v>
      </c>
      <c r="F24" s="22" t="str">
        <f>VLOOKUP($B$51,$A$53:$F$352,6)</f>
        <v>トラキ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4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4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4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4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4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4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4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4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4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4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4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4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4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4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4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4"/>
    </row>
    <row r="40" ht="14.2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5"/>
    </row>
    <row r="41" spans="1:41">
      <c r="A41" s="23"/>
      <c r="B41" s="24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>
      <c r="A42" s="23"/>
      <c r="B42" s="2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>
      <c r="A43" s="23"/>
      <c r="B43" s="24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>
      <c r="A44" s="23"/>
      <c r="B44" s="2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>
      <c r="A45" s="23"/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>
      <c r="A46" s="23"/>
      <c r="B46" s="24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>
      <c r="A47" s="23"/>
      <c r="B47" s="24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23"/>
      <c r="B48" s="2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23"/>
      <c r="B49" s="24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ht="14.25" spans="1:41">
      <c r="A50" s="23"/>
      <c r="B50" s="2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ht="14.25" spans="1:41">
      <c r="A51" s="25" t="s">
        <v>224</v>
      </c>
      <c r="B51" s="26">
        <f>IF(入力!Y33="","",入力!Y33)</f>
        <v>1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>
      <c r="A52" s="27" t="s">
        <v>225</v>
      </c>
      <c r="B52" s="28" t="s">
        <v>154</v>
      </c>
      <c r="C52" s="4" t="s">
        <v>226</v>
      </c>
      <c r="D52" s="4" t="s">
        <v>227</v>
      </c>
      <c r="E52" s="4" t="s">
        <v>228</v>
      </c>
      <c r="F52" s="4" t="s">
        <v>229</v>
      </c>
      <c r="G52" s="4" t="s">
        <v>203</v>
      </c>
      <c r="H52" s="4" t="s">
        <v>230</v>
      </c>
      <c r="I52" s="4" t="s">
        <v>156</v>
      </c>
      <c r="J52" s="4" t="s">
        <v>231</v>
      </c>
      <c r="K52" s="4" t="s">
        <v>232</v>
      </c>
      <c r="L52" s="4" t="s">
        <v>233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>
        <f>IF(入力!B25="","",入力!B25)</f>
        <v>1</v>
      </c>
      <c r="C53" s="18" t="str">
        <f>IF(入力!C26="","",入力!C26)</f>
        <v>船井</v>
      </c>
      <c r="D53" s="18" t="str">
        <f>IF(入力!E26="","",入力!E26)</f>
        <v>寅来</v>
      </c>
      <c r="E53" s="18" t="str">
        <f>IF(入力!C25="","",入力!C25)</f>
        <v>フナイ</v>
      </c>
      <c r="F53" s="18" t="str">
        <f>IF(入力!E25="","",入力!E25)</f>
        <v>トラキ</v>
      </c>
      <c r="G53" s="18">
        <f>IF(入力!M25="","",入力!M25)</f>
        <v>513529444</v>
      </c>
      <c r="H53" s="18" t="str">
        <f>IF(入力!I25="","",入力!I25)</f>
        <v>京葉小学校</v>
      </c>
      <c r="I53" s="18">
        <f>IF(入力!G25="","",入力!G25)</f>
        <v>6</v>
      </c>
      <c r="J53" s="18">
        <f>IF(入力!P25="","",入力!P25)</f>
        <v>145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4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山越</v>
      </c>
      <c r="D54" s="18" t="str">
        <f>IF(入力!E28="","",入力!E28)</f>
        <v>稜太</v>
      </c>
      <c r="E54" s="18" t="str">
        <f>IF(入力!C27="","",入力!C27)</f>
        <v>ヤマコシ</v>
      </c>
      <c r="F54" s="18" t="str">
        <f>IF(入力!E27="","",入力!E27)</f>
        <v>リョウタ</v>
      </c>
      <c r="G54" s="18">
        <f>IF(入力!M27="","",入力!M27)</f>
        <v>514295845</v>
      </c>
      <c r="H54" s="18" t="str">
        <f>IF(入力!I27="","",入力!I27)</f>
        <v>東海小学校</v>
      </c>
      <c r="I54" s="18">
        <f>IF(入力!G27="","",入力!G27)</f>
        <v>6</v>
      </c>
      <c r="J54" s="18">
        <f>IF(入力!P27="","",入力!P27)</f>
        <v>151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4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白鳥</v>
      </c>
      <c r="D55" s="18" t="str">
        <f>IF(入力!E30="","",入力!E30)</f>
        <v>律輝</v>
      </c>
      <c r="E55" s="18" t="str">
        <f>IF(入力!C29="","",入力!C29)</f>
        <v>シラトリ</v>
      </c>
      <c r="F55" s="18" t="str">
        <f>IF(入力!E29="","",入力!E29)</f>
        <v>リツキ</v>
      </c>
      <c r="G55" s="18">
        <f>IF(入力!M29="","",入力!M29)</f>
        <v>515250715</v>
      </c>
      <c r="H55" s="18" t="str">
        <f>IF(入力!I29="","",入力!I29)</f>
        <v>京葉小学校</v>
      </c>
      <c r="I55" s="18">
        <f>IF(入力!G29="","",入力!G29)</f>
        <v>6</v>
      </c>
      <c r="J55" s="18">
        <f>IF(入力!P29="","",入力!P29)</f>
        <v>140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4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小林</v>
      </c>
      <c r="D56" s="18" t="str">
        <f>IF(入力!E32="","",入力!E32)</f>
        <v>成</v>
      </c>
      <c r="E56" s="18" t="str">
        <f>IF(入力!C31="","",入力!C31)</f>
        <v>コバヤシ</v>
      </c>
      <c r="F56" s="18" t="str">
        <f>IF(入力!E31="","",入力!E31)</f>
        <v>ナル</v>
      </c>
      <c r="G56" s="18">
        <f>IF(入力!M31="","",入力!M31)</f>
        <v>515250380</v>
      </c>
      <c r="H56" s="18" t="str">
        <f>IF(入力!I31="","",入力!I31)</f>
        <v>京葉小学校</v>
      </c>
      <c r="I56" s="18">
        <f>IF(入力!G31="","",入力!G31)</f>
        <v>6</v>
      </c>
      <c r="J56" s="18">
        <f>IF(入力!P31="","",入力!P31)</f>
        <v>140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4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金子</v>
      </c>
      <c r="D57" s="18" t="str">
        <f>IF(入力!E34="","",入力!E34)</f>
        <v>陽稀</v>
      </c>
      <c r="E57" s="18" t="str">
        <f>IF(入力!C33="","",入力!C33)</f>
        <v>カネコ</v>
      </c>
      <c r="F57" s="18" t="str">
        <f>IF(入力!E33="","",入力!E33)</f>
        <v>ハルキ</v>
      </c>
      <c r="G57" s="18">
        <f>IF(入力!M33="","",入力!M33)</f>
        <v>518609511</v>
      </c>
      <c r="H57" s="18" t="str">
        <f>IF(入力!I33="","",入力!I33)</f>
        <v>千種小学校</v>
      </c>
      <c r="I57" s="18">
        <f>IF(入力!G33="","",入力!G33)</f>
        <v>5</v>
      </c>
      <c r="J57" s="18">
        <f>IF(入力!P33="","",入力!P33)</f>
        <v>140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4"/>
    </row>
    <row r="58" spans="1:41">
      <c r="A58" s="17">
        <f t="shared" si="0"/>
        <v>6</v>
      </c>
      <c r="B58" s="18">
        <f>IF(入力!B35="","",入力!B35)</f>
        <v>6</v>
      </c>
      <c r="C58" s="18" t="str">
        <f>IF(入力!C36="","",入力!C36)</f>
        <v>飯島</v>
      </c>
      <c r="D58" s="18" t="str">
        <f>IF(入力!E36="","",入力!E36)</f>
        <v>唯</v>
      </c>
      <c r="E58" s="18" t="str">
        <f>IF(入力!C35="","",入力!C35)</f>
        <v>イイジマ</v>
      </c>
      <c r="F58" s="18" t="str">
        <f>IF(入力!E35="","",入力!E35)</f>
        <v>ユイ</v>
      </c>
      <c r="G58" s="18">
        <f>IF(入力!M35="","",入力!M35)</f>
        <v>518669690</v>
      </c>
      <c r="H58" s="18" t="str">
        <f>IF(入力!I35="","",入力!I35)</f>
        <v>東海小学校</v>
      </c>
      <c r="I58" s="18">
        <f>IF(入力!G35="","",入力!G35)</f>
        <v>5</v>
      </c>
      <c r="J58" s="18">
        <f>IF(入力!P35="","",入力!P35)</f>
        <v>139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4"/>
    </row>
    <row r="59" spans="1:41">
      <c r="A59" s="17">
        <f t="shared" si="0"/>
        <v>7</v>
      </c>
      <c r="B59" s="18">
        <f>IF(入力!B37="","",入力!B37)</f>
        <v>7</v>
      </c>
      <c r="C59" s="18" t="str">
        <f>IF(入力!C38="","",入力!C38)</f>
        <v>鶴岡</v>
      </c>
      <c r="D59" s="18" t="str">
        <f>IF(入力!E38="","",入力!E38)</f>
        <v>司彩</v>
      </c>
      <c r="E59" s="18" t="str">
        <f>IF(入力!C37="","",入力!C37)</f>
        <v>ツルオカ</v>
      </c>
      <c r="F59" s="18" t="str">
        <f>IF(入力!E37="","",入力!E37)</f>
        <v>ツカサ</v>
      </c>
      <c r="G59" s="18">
        <f>IF(入力!M37="","",入力!M37)</f>
        <v>518609528</v>
      </c>
      <c r="H59" s="18" t="str">
        <f>IF(入力!I37="","",入力!I37)</f>
        <v>千種小学校</v>
      </c>
      <c r="I59" s="18">
        <f>IF(入力!G37="","",入力!G37)</f>
        <v>3</v>
      </c>
      <c r="J59" s="18">
        <f>IF(入力!P37="","",入力!P37)</f>
        <v>130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4"/>
    </row>
    <row r="60" spans="1:41">
      <c r="A60" s="17">
        <f t="shared" si="0"/>
        <v>8</v>
      </c>
      <c r="B60" s="18">
        <f>IF(入力!B39="","",入力!B39)</f>
        <v>8</v>
      </c>
      <c r="C60" s="18" t="str">
        <f>IF(入力!C40="","",入力!C40)</f>
        <v>飯島</v>
      </c>
      <c r="D60" s="18" t="str">
        <f>IF(入力!E40="","",入力!E40)</f>
        <v>聖音</v>
      </c>
      <c r="E60" s="18" t="str">
        <f>IF(入力!C39="","",入力!C39)</f>
        <v>イイジマ</v>
      </c>
      <c r="F60" s="18" t="str">
        <f>IF(入力!E39="","",入力!E39)</f>
        <v>セオン</v>
      </c>
      <c r="G60" s="18">
        <f>IF(入力!M39="","",入力!M39)</f>
        <v>518678173</v>
      </c>
      <c r="H60" s="18" t="str">
        <f>IF(入力!I39="","",入力!I39)</f>
        <v>東海小学校</v>
      </c>
      <c r="I60" s="18">
        <f>IF(入力!G39="","",入力!G39)</f>
        <v>3</v>
      </c>
      <c r="J60" s="18">
        <f>IF(入力!P39="","",入力!P39)</f>
        <v>136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4"/>
    </row>
    <row r="61" spans="1:41">
      <c r="A61" s="17">
        <f t="shared" si="0"/>
        <v>9</v>
      </c>
      <c r="B61" s="18" t="str">
        <f>IF(入力!B41="","",入力!B41)</f>
        <v>  </v>
      </c>
      <c r="C61" s="18" t="str">
        <f>IF(入力!C42="","",入力!C42)</f>
        <v>　</v>
      </c>
      <c r="D61" s="18" t="str">
        <f>IF(入力!E42="","",入力!E42)</f>
        <v>　</v>
      </c>
      <c r="E61" s="18" t="str">
        <f>IF(入力!C41="","",入力!C41)</f>
        <v>　</v>
      </c>
      <c r="F61" s="18" t="str">
        <f>IF(入力!E41="","",入力!E41)</f>
        <v>　</v>
      </c>
      <c r="G61" s="18" t="str">
        <f>IF(入力!M41="","",入力!M41)</f>
        <v> </v>
      </c>
      <c r="H61" s="18" t="str">
        <f>IF(入力!I41="","",入力!I41)</f>
        <v> </v>
      </c>
      <c r="I61" s="18" t="str">
        <f>IF(入力!G41="","",入力!G41)</f>
        <v> </v>
      </c>
      <c r="J61" s="18" t="str">
        <f>IF(入力!P41="","",入力!P41)</f>
        <v> 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4"/>
    </row>
    <row r="62" spans="1:41">
      <c r="A62" s="17">
        <f t="shared" si="0"/>
        <v>10</v>
      </c>
      <c r="B62" s="18" t="str">
        <f>IF(入力!B43="","",入力!B43)</f>
        <v>  </v>
      </c>
      <c r="C62" s="18" t="str">
        <f>IF(入力!C44="","",入力!C44)</f>
        <v/>
      </c>
      <c r="D62" s="18" t="str">
        <f>IF(入力!E44="","",入力!E44)</f>
        <v/>
      </c>
      <c r="E62" s="18" t="str">
        <f>IF(入力!C43="","",入力!C43)</f>
        <v/>
      </c>
      <c r="F62" s="18" t="str">
        <f>IF(入力!E43="","",入力!E43)</f>
        <v/>
      </c>
      <c r="G62" s="18" t="str">
        <f>IF(入力!M43="","",入力!M43)</f>
        <v/>
      </c>
      <c r="H62" s="18" t="str">
        <f>IF(入力!I43="","",入力!I43)</f>
        <v/>
      </c>
      <c r="I62" s="18" t="str">
        <f>IF(入力!G43="","",入力!G43)</f>
        <v/>
      </c>
      <c r="J62" s="18" t="str">
        <f>IF(入力!P43="","",入力!P43)</f>
        <v/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4"/>
    </row>
    <row r="63" spans="1:41">
      <c r="A63" s="17">
        <f t="shared" si="0"/>
        <v>11</v>
      </c>
      <c r="B63" s="18" t="str">
        <f>IF(入力!B45="","",入力!B45)</f>
        <v/>
      </c>
      <c r="C63" s="18" t="str">
        <f>IF(入力!C46="","",入力!C46)</f>
        <v/>
      </c>
      <c r="D63" s="18" t="str">
        <f>IF(入力!E46="","",入力!E46)</f>
        <v/>
      </c>
      <c r="E63" s="18" t="str">
        <f>IF(入力!C45="","",入力!C45)</f>
        <v/>
      </c>
      <c r="F63" s="18" t="str">
        <f>IF(入力!E45="","",入力!E45)</f>
        <v/>
      </c>
      <c r="G63" s="18" t="str">
        <f>IF(入力!M45="","",入力!M45)</f>
        <v/>
      </c>
      <c r="H63" s="18" t="str">
        <f>IF(入力!I45="","",入力!I45)</f>
        <v/>
      </c>
      <c r="I63" s="18" t="str">
        <f>IF(入力!G45="","",入力!G45)</f>
        <v/>
      </c>
      <c r="J63" s="18" t="str">
        <f>IF(入力!P45="","",入力!P45)</f>
        <v/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4"/>
    </row>
    <row r="64" spans="1:41">
      <c r="A64" s="17">
        <f t="shared" si="0"/>
        <v>12</v>
      </c>
      <c r="B64" s="18" t="str">
        <f>IF(入力!B47="","",入力!B47)</f>
        <v/>
      </c>
      <c r="C64" s="18" t="str">
        <f>IF(入力!C48="","",入力!C48)</f>
        <v/>
      </c>
      <c r="D64" s="18" t="str">
        <f>IF(入力!E48="","",入力!E48)</f>
        <v/>
      </c>
      <c r="E64" s="18" t="str">
        <f>IF(入力!C47="","",入力!C47)</f>
        <v/>
      </c>
      <c r="F64" s="18" t="str">
        <f>IF(入力!E47="","",入力!E47)</f>
        <v/>
      </c>
      <c r="G64" s="18" t="str">
        <f>IF(入力!M47="","",入力!M47)</f>
        <v/>
      </c>
      <c r="H64" s="18" t="str">
        <f>IF(入力!I47="","",入力!I47)</f>
        <v/>
      </c>
      <c r="I64" s="18" t="str">
        <f>IF(入力!G47="","",入力!G47)</f>
        <v/>
      </c>
      <c r="J64" s="18" t="str">
        <f>IF(入力!P47="","",入力!P47)</f>
        <v/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4"/>
    </row>
    <row r="65" spans="1:41">
      <c r="A65" s="17">
        <f t="shared" si="0"/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4"/>
    </row>
    <row r="66" spans="1:41">
      <c r="A66" s="17">
        <f t="shared" si="0"/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4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4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4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4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4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4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4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4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4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4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4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4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4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4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4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4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4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4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4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4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4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4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4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4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4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4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4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4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4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4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4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4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4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4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4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4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4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4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4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4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4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4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4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4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4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4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4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4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4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4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4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4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4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4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4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4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4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4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4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4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4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4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4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4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4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4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4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4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4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4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4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4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4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4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4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4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4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4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4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4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4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4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4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4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4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4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4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4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4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4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4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4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4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4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4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4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4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4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4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4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4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4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4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4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4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4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4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4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4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4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4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4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4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4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4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4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4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4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4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4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4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4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4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4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4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4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4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4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4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4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4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4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4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4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4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4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4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4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4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4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4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4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4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4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4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4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4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4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4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4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4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4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4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4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4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4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4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4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4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4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4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4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4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4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4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4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4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4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4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4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4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4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4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4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4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4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4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4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4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4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4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4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4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4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4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4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4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4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4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4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4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4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4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4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4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4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4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4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4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4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4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4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4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4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4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4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4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4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4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4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4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4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4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4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4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4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4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4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4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4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4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4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4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4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4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4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4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4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4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4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4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4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4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4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4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4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4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4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4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4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4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4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4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4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4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4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4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4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4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4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4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4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4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4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4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4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4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4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4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4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4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4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4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4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4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4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4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4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4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4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4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4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4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4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4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4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4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4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4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4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4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4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4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4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4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4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4"/>
    </row>
  </sheetData>
  <mergeCells count="5">
    <mergeCell ref="A4:G4"/>
    <mergeCell ref="J4:Q4"/>
    <mergeCell ref="A5:G5"/>
    <mergeCell ref="J5:Q5"/>
    <mergeCell ref="A1:B2"/>
  </mergeCell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松葉 秀正</cp:lastModifiedBy>
  <dcterms:created xsi:type="dcterms:W3CDTF">2014-04-05T09:56:00Z</dcterms:created>
  <cp:lastPrinted>2019-04-29T01:35:00Z</cp:lastPrinted>
  <dcterms:modified xsi:type="dcterms:W3CDTF">2020-09-21T04:45:38Z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