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<sst xmlns="http://schemas.openxmlformats.org/spreadsheetml/2006/main" count="403" uniqueCount="266">
  <si>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</si>
  <si>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</si>
  <si>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</si>
  <si>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</si>
  <si>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</si>
  <si>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</si>
  <si>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</si>
  <si>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</si>
  <si>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</si>
  <si>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</si>
  <si>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</si>
  <si>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</si>
  <si>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</si>
  <si>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</si>
  <si>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</si>
  <si>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</si>
  <si>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</si>
  <si>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</si>
  <si>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</si>
  <si>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</si>
  <si>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</si>
  <si>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</si>
  <si>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</si>
  <si>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</si>
  <si>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</si>
  <si>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</si>
  <si>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</si>
  <si>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</si>
  <si>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</si>
  <si>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</si>
  <si>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</si>
  <si>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</si>
  <si>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</si>
  <si>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</si>
  <si>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</si>
  <si>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</si>
  <si>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</si>
  <si>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</si>
  <si>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</si>
  <si>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</si>
  <si>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</si>
  <si>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</si>
  <si>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</si>
  <si>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</si>
  <si>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</si>
  <si>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</si>
  <si>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</si>
  <si>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</si>
  <si>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</si>
  <si>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</si>
  <si>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</si>
  <si>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</si>
  <si>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</si>
  <si>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</si>
  <si>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</si>
  <si>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</si>
  <si>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</si>
  <si>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</si>
  <si>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</si>
  <si>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</si>
  <si>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</si>
  <si>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</si>
  <si>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</si>
  <si>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</si>
  <si>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</si>
  <si>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</si>
  <si>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</si>
  <si>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</si>
  <si>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</si>
  <si>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</si>
  <si>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</si>
  <si>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</si>
  <si>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</si>
  <si>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</si>
  <si>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</si>
  <si>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</si>
  <si>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</si>
  <si>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</si>
  <si>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</si>
  <si>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</si>
  <si>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</si>
  <si>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</si>
  <si>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</si>
  <si>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</si>
  <si>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</si>
  <si>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</si>
  <si>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</si>
  <si>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</si>
  <si>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</si>
  <si>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</si>
  <si>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</si>
  <si>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</si>
  <si>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</si>
  <si>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</si>
  <si>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</si>
  <si>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</si>
  <si>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</si>
  <si>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</si>
  <si>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</si>
  <si>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</si>
  <si>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</si>
  <si>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</si>
  <si>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</si>
  <si>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</si>
  <si>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</si>
  <si>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</si>
  <si>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</si>
  <si>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</si>
  <si>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</si>
  <si>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</si>
  <si>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</si>
  <si>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</si>
  <si>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</si>
  <si>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</si>
  <si>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</si>
  <si>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</si>
  <si>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</si>
  <si>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</si>
  <si>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</si>
  <si>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</si>
  <si>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</si>
  <si>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</si>
  <si>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</si>
  <si>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</si>
  <si>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</si>
  <si>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</si>
  <si>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</si>
  <si>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</si>
  <si>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</si>
  <si>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</si>
  <si>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</si>
  <si>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</si>
  <si>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</si>
  <si>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</si>
  <si>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</si>
  <si>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</si>
  <si>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</si>
  <si>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</si>
  <si>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</si>
  <si>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</si>
  <si>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</si>
  <si>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</si>
  <si>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</si>
  <si>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</si>
  <si>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</si>
  <si>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</si>
  <si>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</si>
  <si>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</si>
  <si>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</si>
  <si>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</si>
  <si>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</si>
  <si>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</si>
  <si>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</si>
  <si>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</si>
  <si>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</si>
  <si>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</si>
  <si>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</si>
  <si>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</si>
  <si>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</si>
  <si>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</si>
  <si>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</si>
  <si>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</si>
  <si>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</si>
  <si>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</si>
  <si>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</si>
  <si>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</si>
  <si>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</si>
  <si>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</si>
  <si>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</si>
  <si>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</si>
  <si>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</si>
  <si>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</si>
  <si>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</si>
  <si>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</si>
  <si>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</si>
  <si>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</si>
  <si>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</si>
  <si>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</si>
  <si>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</si>
  <si>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</si>
  <si>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</si>
  <si>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</si>
  <si>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</si>
  <si>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</si>
  <si>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</si>
  <si>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</si>
  <si>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</si>
  <si>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</si>
  <si>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</si>
  <si>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</si>
  <si>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</si>
  <si>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</si>
  <si>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</si>
  <si>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</si>
  <si>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</si>
  <si>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</si>
  <si>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</si>
  <si>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</si>
  <si>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</si>
  <si>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</si>
  <si>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</si>
  <si>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</si>
  <si>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</si>
  <si>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五井</t>
    <rPh sb="0" eb="2">
      <t>ゴイ</t>
    </rPh>
    <phoneticPr fontId="2"/>
  </si>
  <si>
    <t>内房</t>
    <rPh sb="0" eb="2">
      <t>ウチボウ</t>
    </rPh>
    <phoneticPr fontId="2"/>
  </si>
  <si>
    <t>松葉</t>
    <rPh sb="0" eb="2">
      <t>マツバ</t>
    </rPh>
    <phoneticPr fontId="2"/>
  </si>
  <si>
    <t>秀正</t>
    <rPh sb="0" eb="2">
      <t>ヒデマサ</t>
    </rPh>
    <phoneticPr fontId="2"/>
  </si>
  <si>
    <t>マツバ</t>
    <phoneticPr fontId="2"/>
  </si>
  <si>
    <t>ヒデマサ</t>
    <phoneticPr fontId="2"/>
  </si>
  <si>
    <t>022650</t>
    <phoneticPr fontId="2"/>
  </si>
  <si>
    <t>２９０</t>
    <phoneticPr fontId="2"/>
  </si>
  <si>
    <t>００３７</t>
    <phoneticPr fontId="2"/>
  </si>
  <si>
    <t>市原市飯沼２７９－８</t>
    <rPh sb="0" eb="3">
      <t>イチハラシ</t>
    </rPh>
    <rPh sb="3" eb="5">
      <t>イイヌマ</t>
    </rPh>
    <phoneticPr fontId="2"/>
  </si>
  <si>
    <t>伊藤</t>
    <rPh sb="0" eb="2">
      <t>イトウ</t>
    </rPh>
    <phoneticPr fontId="2"/>
  </si>
  <si>
    <t>博幸</t>
    <rPh sb="0" eb="2">
      <t>ヒロユキ</t>
    </rPh>
    <phoneticPr fontId="2"/>
  </si>
  <si>
    <t>イトウ</t>
    <phoneticPr fontId="2"/>
  </si>
  <si>
    <t>ヒロユキ</t>
    <phoneticPr fontId="2"/>
  </si>
  <si>
    <t>千葉</t>
    <rPh sb="0" eb="2">
      <t>チバ</t>
    </rPh>
    <phoneticPr fontId="2"/>
  </si>
  <si>
    <t>秀夏</t>
    <rPh sb="0" eb="1">
      <t>ヒデ</t>
    </rPh>
    <rPh sb="1" eb="2">
      <t>ナツ</t>
    </rPh>
    <phoneticPr fontId="2"/>
  </si>
  <si>
    <t>チバ</t>
    <phoneticPr fontId="2"/>
  </si>
  <si>
    <t>シュウカ</t>
    <phoneticPr fontId="2"/>
  </si>
  <si>
    <t>００３７</t>
    <phoneticPr fontId="2"/>
  </si>
  <si>
    <t>080</t>
    <phoneticPr fontId="2"/>
  </si>
  <si>
    <t>0007</t>
    <phoneticPr fontId="2"/>
  </si>
  <si>
    <t>０４３６</t>
    <phoneticPr fontId="2"/>
  </si>
  <si>
    <t>２０</t>
    <phoneticPr fontId="2"/>
  </si>
  <si>
    <t>２０３０</t>
    <phoneticPr fontId="2"/>
  </si>
  <si>
    <t>０４３６</t>
    <phoneticPr fontId="2"/>
  </si>
  <si>
    <t>２０</t>
    <phoneticPr fontId="2"/>
  </si>
  <si>
    <t>森谷</t>
    <rPh sb="0" eb="2">
      <t>モリヤ</t>
    </rPh>
    <phoneticPr fontId="2"/>
  </si>
  <si>
    <t>聡太</t>
    <rPh sb="0" eb="1">
      <t>サトシ</t>
    </rPh>
    <rPh sb="1" eb="2">
      <t>タ</t>
    </rPh>
    <phoneticPr fontId="2"/>
  </si>
  <si>
    <t>モリヤ</t>
    <phoneticPr fontId="2"/>
  </si>
  <si>
    <t>ソウタ</t>
    <phoneticPr fontId="2"/>
  </si>
  <si>
    <t>東海小学校</t>
    <rPh sb="0" eb="2">
      <t>トウカイ</t>
    </rPh>
    <rPh sb="2" eb="5">
      <t>ショウガッコウ</t>
    </rPh>
    <phoneticPr fontId="2"/>
  </si>
  <si>
    <t>高橋</t>
    <rPh sb="0" eb="2">
      <t>タカハシ</t>
    </rPh>
    <phoneticPr fontId="2"/>
  </si>
  <si>
    <t>弘志</t>
    <rPh sb="0" eb="1">
      <t>ヒロシ</t>
    </rPh>
    <rPh sb="1" eb="2">
      <t>シ</t>
    </rPh>
    <phoneticPr fontId="2"/>
  </si>
  <si>
    <t>タカハシ</t>
    <phoneticPr fontId="2"/>
  </si>
  <si>
    <t>ヒロシ</t>
    <phoneticPr fontId="2"/>
  </si>
  <si>
    <t>千種小学校</t>
    <rPh sb="0" eb="2">
      <t>チグサ</t>
    </rPh>
    <rPh sb="2" eb="5">
      <t>ショウガッコウ</t>
    </rPh>
    <phoneticPr fontId="2"/>
  </si>
  <si>
    <t>石森</t>
    <rPh sb="0" eb="2">
      <t>イシモリ</t>
    </rPh>
    <phoneticPr fontId="2"/>
  </si>
  <si>
    <t>大翔</t>
    <rPh sb="0" eb="1">
      <t>ダイ</t>
    </rPh>
    <rPh sb="1" eb="2">
      <t>ショウ</t>
    </rPh>
    <phoneticPr fontId="2"/>
  </si>
  <si>
    <t>ヒロト</t>
    <phoneticPr fontId="2"/>
  </si>
  <si>
    <t>イシモリ</t>
    <phoneticPr fontId="2"/>
  </si>
  <si>
    <t>白鳥</t>
    <rPh sb="0" eb="2">
      <t>シラトリ</t>
    </rPh>
    <phoneticPr fontId="2"/>
  </si>
  <si>
    <t>奏輝</t>
    <rPh sb="0" eb="1">
      <t>ソウ</t>
    </rPh>
    <rPh sb="1" eb="2">
      <t>キ</t>
    </rPh>
    <phoneticPr fontId="2"/>
  </si>
  <si>
    <t>ソウキ</t>
    <phoneticPr fontId="2"/>
  </si>
  <si>
    <t>シラトリ</t>
    <phoneticPr fontId="2"/>
  </si>
  <si>
    <t>京葉小学校</t>
    <rPh sb="0" eb="2">
      <t>ケイヨウ</t>
    </rPh>
    <rPh sb="2" eb="5">
      <t>ショウガッコウ</t>
    </rPh>
    <phoneticPr fontId="2"/>
  </si>
  <si>
    <t>船井</t>
    <rPh sb="0" eb="2">
      <t>フナイ</t>
    </rPh>
    <phoneticPr fontId="2"/>
  </si>
  <si>
    <t>寅来</t>
    <rPh sb="0" eb="1">
      <t>トラ</t>
    </rPh>
    <rPh sb="1" eb="2">
      <t>キ</t>
    </rPh>
    <phoneticPr fontId="2"/>
  </si>
  <si>
    <t>フナイ</t>
    <phoneticPr fontId="2"/>
  </si>
  <si>
    <t>トラキ</t>
    <phoneticPr fontId="2"/>
  </si>
  <si>
    <t>山越</t>
    <rPh sb="0" eb="2">
      <t>ヤマコシ</t>
    </rPh>
    <phoneticPr fontId="2"/>
  </si>
  <si>
    <t>稜太</t>
    <rPh sb="0" eb="1">
      <t>リョウ</t>
    </rPh>
    <rPh sb="1" eb="2">
      <t>タ</t>
    </rPh>
    <phoneticPr fontId="2"/>
  </si>
  <si>
    <t>ヤマコシ</t>
    <phoneticPr fontId="2"/>
  </si>
  <si>
    <t>リョウタ</t>
    <phoneticPr fontId="2"/>
  </si>
  <si>
    <t>律輝</t>
    <rPh sb="0" eb="1">
      <t>リツ</t>
    </rPh>
    <rPh sb="1" eb="2">
      <t>キ</t>
    </rPh>
    <phoneticPr fontId="2"/>
  </si>
  <si>
    <t>シラトリ</t>
    <phoneticPr fontId="2"/>
  </si>
  <si>
    <t>リツキ</t>
    <phoneticPr fontId="2"/>
  </si>
  <si>
    <t>小林</t>
    <rPh sb="0" eb="2">
      <t>コバヤシ</t>
    </rPh>
    <phoneticPr fontId="2"/>
  </si>
  <si>
    <t>成</t>
    <rPh sb="0" eb="1">
      <t>ナ</t>
    </rPh>
    <phoneticPr fontId="2"/>
  </si>
  <si>
    <t>コバヤシ</t>
    <phoneticPr fontId="2"/>
  </si>
  <si>
    <t>ナル</t>
    <phoneticPr fontId="2"/>
  </si>
  <si>
    <t>ヒロユキ</t>
    <phoneticPr fontId="2"/>
  </si>
  <si>
    <t>①</t>
    <phoneticPr fontId="2"/>
  </si>
  <si>
    <t>「元気よく・楽しむ」を目標に一戦一戦頑張ります！</t>
    <rPh sb="1" eb="3">
      <t>ゲンキ</t>
    </rPh>
    <rPh sb="6" eb="7">
      <t>タノ</t>
    </rPh>
    <rPh sb="11" eb="13">
      <t>モクヒョウ</t>
    </rPh>
    <rPh sb="14" eb="16">
      <t>イッセン</t>
    </rPh>
    <rPh sb="16" eb="18">
      <t>イッセン</t>
    </rPh>
    <rPh sb="18" eb="2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</si>
</sst>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3" zoomScaleNormal="100" workbookViewId="0">
      <selection activeCell="AB50" sqref="AB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5" t="s">
        <v>158</v>
      </c>
      <c r="K3" s="246"/>
      <c r="L3" s="246"/>
      <c r="M3" s="246"/>
      <c r="N3" s="246"/>
      <c r="O3" s="247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180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433327012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16003</v>
      </c>
      <c r="K5" s="225"/>
      <c r="L5" s="225"/>
      <c r="M5" s="225"/>
      <c r="N5" s="225"/>
      <c r="O5" s="225"/>
      <c r="P5" s="193" t="s">
        <v>204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207</v>
      </c>
      <c r="D7" s="132"/>
      <c r="E7" s="171" t="s">
        <v>208</v>
      </c>
      <c r="F7" s="133"/>
      <c r="G7" s="227">
        <v>505772346</v>
      </c>
      <c r="H7" s="227"/>
      <c r="I7" s="227"/>
      <c r="J7" s="250" t="s">
        <v>209</v>
      </c>
      <c r="K7" s="227"/>
      <c r="L7" s="227"/>
      <c r="M7" s="227"/>
      <c r="N7" s="227"/>
      <c r="O7" s="227"/>
      <c r="P7" s="200" t="s">
        <v>72</v>
      </c>
      <c r="Q7" s="201"/>
      <c r="R7" s="165" t="s">
        <v>210</v>
      </c>
      <c r="S7" s="165"/>
      <c r="T7" s="165"/>
      <c r="U7" s="165"/>
      <c r="V7" s="50" t="s">
        <v>73</v>
      </c>
      <c r="W7" s="155" t="s">
        <v>211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224</v>
      </c>
      <c r="AM7" s="83"/>
      <c r="AN7" s="83"/>
      <c r="AO7" s="83"/>
      <c r="AP7" s="83"/>
      <c r="AQ7" s="83"/>
      <c r="AR7" s="83"/>
      <c r="AS7" s="59" t="s">
        <v>75</v>
      </c>
      <c r="AT7" s="77">
        <v>44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212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225</v>
      </c>
      <c r="AL8" s="85"/>
      <c r="AM8" s="85"/>
      <c r="AN8" s="85"/>
      <c r="AO8" s="60" t="s">
        <v>76</v>
      </c>
      <c r="AP8" s="85" t="s">
        <v>226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215</v>
      </c>
      <c r="D9" s="132"/>
      <c r="E9" s="171" t="s">
        <v>216</v>
      </c>
      <c r="F9" s="133"/>
      <c r="G9" s="227">
        <v>509253793</v>
      </c>
      <c r="H9" s="227"/>
      <c r="I9" s="227"/>
      <c r="J9" s="227"/>
      <c r="K9" s="227"/>
      <c r="L9" s="227"/>
      <c r="M9" s="227"/>
      <c r="N9" s="227"/>
      <c r="O9" s="227"/>
      <c r="P9" s="200" t="s">
        <v>72</v>
      </c>
      <c r="Q9" s="201"/>
      <c r="R9" s="165"/>
      <c r="S9" s="165"/>
      <c r="T9" s="165"/>
      <c r="U9" s="165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3"/>
      <c r="C10" s="172" t="s">
        <v>213</v>
      </c>
      <c r="D10" s="135"/>
      <c r="E10" s="173" t="s">
        <v>214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219</v>
      </c>
      <c r="D11" s="132"/>
      <c r="E11" s="171" t="s">
        <v>220</v>
      </c>
      <c r="F11" s="133"/>
      <c r="G11" s="227">
        <v>515684680</v>
      </c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72" t="s">
        <v>217</v>
      </c>
      <c r="D12" s="135"/>
      <c r="E12" s="173" t="s">
        <v>218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215</v>
      </c>
      <c r="D13" s="132"/>
      <c r="E13" s="171" t="s">
        <v>263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213</v>
      </c>
      <c r="D14" s="135"/>
      <c r="E14" s="173" t="s">
        <v>214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207</v>
      </c>
      <c r="D15" s="132"/>
      <c r="E15" s="171" t="s">
        <v>208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210</v>
      </c>
      <c r="S15" s="165"/>
      <c r="T15" s="165"/>
      <c r="U15" s="165"/>
      <c r="V15" s="49" t="s">
        <v>73</v>
      </c>
      <c r="W15" s="155" t="s">
        <v>221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227</v>
      </c>
      <c r="AM15" s="83"/>
      <c r="AN15" s="83"/>
      <c r="AO15" s="83"/>
      <c r="AP15" s="83"/>
      <c r="AQ15" s="83"/>
      <c r="AR15" s="83"/>
      <c r="AS15" s="59" t="s">
        <v>194</v>
      </c>
      <c r="AT15" s="78">
        <v>44</v>
      </c>
    </row>
    <row r="16" spans="1:51" ht="18" customHeight="1">
      <c r="A16" s="96"/>
      <c r="B16" s="163"/>
      <c r="C16" s="172" t="s">
        <v>205</v>
      </c>
      <c r="D16" s="135"/>
      <c r="E16" s="173" t="s">
        <v>206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212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228</v>
      </c>
      <c r="AL16" s="85"/>
      <c r="AM16" s="85"/>
      <c r="AN16" s="85"/>
      <c r="AO16" s="60" t="s">
        <v>195</v>
      </c>
      <c r="AP16" s="85" t="s">
        <v>226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市原市飯沼２７９－８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０４３６-２０-２０３０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1" t="s">
        <v>222</v>
      </c>
      <c r="D21" s="233"/>
      <c r="E21" s="233">
        <v>9358</v>
      </c>
      <c r="F21" s="233"/>
      <c r="G21" s="232" t="s">
        <v>223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264</v>
      </c>
      <c r="C25" s="170" t="s">
        <v>231</v>
      </c>
      <c r="D25" s="132"/>
      <c r="E25" s="171" t="s">
        <v>232</v>
      </c>
      <c r="F25" s="133"/>
      <c r="G25" s="119">
        <v>5</v>
      </c>
      <c r="H25" s="120"/>
      <c r="I25" s="223" t="s">
        <v>233</v>
      </c>
      <c r="J25" s="123"/>
      <c r="K25" s="123"/>
      <c r="L25" s="120"/>
      <c r="M25" s="119">
        <v>514299000</v>
      </c>
      <c r="N25" s="123"/>
      <c r="O25" s="120"/>
      <c r="P25" s="119">
        <v>151</v>
      </c>
      <c r="Q25" s="123"/>
      <c r="R25" s="123"/>
      <c r="S25" s="123"/>
      <c r="T25" s="125"/>
      <c r="U25" s="1"/>
      <c r="V25" s="1"/>
      <c r="W25" s="1"/>
      <c r="X25" s="1"/>
      <c r="Y25" s="235">
        <v>7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229</v>
      </c>
      <c r="D26" s="135"/>
      <c r="E26" s="173" t="s">
        <v>230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236</v>
      </c>
      <c r="D27" s="132"/>
      <c r="E27" s="171" t="s">
        <v>237</v>
      </c>
      <c r="F27" s="133"/>
      <c r="G27" s="119">
        <v>5</v>
      </c>
      <c r="H27" s="120"/>
      <c r="I27" s="223" t="s">
        <v>238</v>
      </c>
      <c r="J27" s="123"/>
      <c r="K27" s="123"/>
      <c r="L27" s="120"/>
      <c r="M27" s="119">
        <v>514319977</v>
      </c>
      <c r="N27" s="123"/>
      <c r="O27" s="120"/>
      <c r="P27" s="119">
        <v>143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234</v>
      </c>
      <c r="D28" s="135"/>
      <c r="E28" s="173" t="s">
        <v>235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242</v>
      </c>
      <c r="D29" s="132"/>
      <c r="E29" s="171" t="s">
        <v>241</v>
      </c>
      <c r="F29" s="133"/>
      <c r="G29" s="119">
        <v>4</v>
      </c>
      <c r="H29" s="120"/>
      <c r="I29" s="223" t="s">
        <v>238</v>
      </c>
      <c r="J29" s="123"/>
      <c r="K29" s="123"/>
      <c r="L29" s="120"/>
      <c r="M29" s="119">
        <v>512436544</v>
      </c>
      <c r="N29" s="123"/>
      <c r="O29" s="120"/>
      <c r="P29" s="119">
        <v>135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239</v>
      </c>
      <c r="D30" s="135"/>
      <c r="E30" s="173" t="s">
        <v>240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246</v>
      </c>
      <c r="D31" s="132"/>
      <c r="E31" s="171" t="s">
        <v>245</v>
      </c>
      <c r="F31" s="133"/>
      <c r="G31" s="119">
        <v>3</v>
      </c>
      <c r="H31" s="120"/>
      <c r="I31" s="223" t="s">
        <v>247</v>
      </c>
      <c r="J31" s="123"/>
      <c r="K31" s="123"/>
      <c r="L31" s="120"/>
      <c r="M31" s="119">
        <v>515250461</v>
      </c>
      <c r="N31" s="123"/>
      <c r="O31" s="120"/>
      <c r="P31" s="119">
        <v>134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243</v>
      </c>
      <c r="D32" s="135"/>
      <c r="E32" s="173" t="s">
        <v>244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250</v>
      </c>
      <c r="D33" s="132"/>
      <c r="E33" s="171" t="s">
        <v>251</v>
      </c>
      <c r="F33" s="133"/>
      <c r="G33" s="119">
        <v>2</v>
      </c>
      <c r="H33" s="120"/>
      <c r="I33" s="223" t="s">
        <v>247</v>
      </c>
      <c r="J33" s="123"/>
      <c r="K33" s="123"/>
      <c r="L33" s="120"/>
      <c r="M33" s="119">
        <v>513529444</v>
      </c>
      <c r="N33" s="123"/>
      <c r="O33" s="120"/>
      <c r="P33" s="119">
        <v>126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248</v>
      </c>
      <c r="D34" s="135"/>
      <c r="E34" s="173" t="s">
        <v>249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254</v>
      </c>
      <c r="D35" s="132"/>
      <c r="E35" s="171" t="s">
        <v>255</v>
      </c>
      <c r="F35" s="133"/>
      <c r="G35" s="119">
        <v>2</v>
      </c>
      <c r="H35" s="120"/>
      <c r="I35" s="223" t="s">
        <v>233</v>
      </c>
      <c r="J35" s="123"/>
      <c r="K35" s="123"/>
      <c r="L35" s="120"/>
      <c r="M35" s="119">
        <v>514295845</v>
      </c>
      <c r="N35" s="123"/>
      <c r="O35" s="120"/>
      <c r="P35" s="119">
        <v>132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252</v>
      </c>
      <c r="D36" s="135"/>
      <c r="E36" s="173" t="s">
        <v>253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257</v>
      </c>
      <c r="D37" s="132"/>
      <c r="E37" s="171" t="s">
        <v>258</v>
      </c>
      <c r="F37" s="133"/>
      <c r="G37" s="119">
        <v>2</v>
      </c>
      <c r="H37" s="120"/>
      <c r="I37" s="223" t="s">
        <v>247</v>
      </c>
      <c r="J37" s="123"/>
      <c r="K37" s="123"/>
      <c r="L37" s="120"/>
      <c r="M37" s="119">
        <v>515250715</v>
      </c>
      <c r="N37" s="123"/>
      <c r="O37" s="120"/>
      <c r="P37" s="119">
        <v>124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243</v>
      </c>
      <c r="D38" s="135"/>
      <c r="E38" s="173" t="s">
        <v>256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261</v>
      </c>
      <c r="D39" s="132"/>
      <c r="E39" s="171" t="s">
        <v>262</v>
      </c>
      <c r="F39" s="133"/>
      <c r="G39" s="119">
        <v>2</v>
      </c>
      <c r="H39" s="120"/>
      <c r="I39" s="223" t="s">
        <v>247</v>
      </c>
      <c r="J39" s="123"/>
      <c r="K39" s="123"/>
      <c r="L39" s="120"/>
      <c r="M39" s="119">
        <v>515250380</v>
      </c>
      <c r="N39" s="123"/>
      <c r="O39" s="120"/>
      <c r="P39" s="119">
        <v>125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259</v>
      </c>
      <c r="D40" s="135"/>
      <c r="E40" s="173" t="s">
        <v>260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265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24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12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姉崎ジュニアバレーボールクラブ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433327012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松葉　秀正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505772346</v>
      </c>
      <c r="H7" s="274"/>
      <c r="I7" s="274"/>
      <c r="J7" s="274" t="str">
        <f>IF(入力!J7="","",入力!J7)</f>
        <v>022650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伊藤　博幸</v>
      </c>
      <c r="D9" s="268"/>
      <c r="E9" s="268"/>
      <c r="F9" s="268"/>
      <c r="G9" s="274">
        <f>IF(入力!G9="","",入力!G9)</f>
        <v>509253793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千葉　秀夏</v>
      </c>
      <c r="D11" s="268"/>
      <c r="E11" s="268"/>
      <c r="F11" s="268"/>
      <c r="G11" s="274">
        <f>IF(入力!G11="","",入力!G11)</f>
        <v>515684680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伊藤　博幸</v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松葉　秀正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6" t="s">
        <v>6</v>
      </c>
      <c r="B17" s="266"/>
      <c r="C17" s="277" t="str">
        <f>IF(入力!C17="","",入力!C17&amp;"　"&amp;入力!E17)</f>
        <v>市原市飯沼２７９－８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０４３６-２０-２０３０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080－9358－0007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森谷　聡太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東海小学校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514299000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高橋　弘志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千種小学校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514319977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石森　大翔</v>
      </c>
      <c r="D29" s="268"/>
      <c r="E29" s="268"/>
      <c r="F29" s="268"/>
      <c r="G29" s="266">
        <f>IF(入力!G29="","",入力!G29)</f>
        <v>4</v>
      </c>
      <c r="H29" s="266" t="str">
        <f>IF(入力!H29="","",入力!H29)</f>
        <v/>
      </c>
      <c r="I29" s="266" t="str">
        <f>IF(入力!I29="","",入力!I29)</f>
        <v>千種小学校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512436544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白鳥　奏輝</v>
      </c>
      <c r="D31" s="268"/>
      <c r="E31" s="268"/>
      <c r="F31" s="268"/>
      <c r="G31" s="266">
        <f>IF(入力!G31="","",入力!G31)</f>
        <v>3</v>
      </c>
      <c r="H31" s="266" t="str">
        <f>IF(入力!H31="","",入力!H31)</f>
        <v/>
      </c>
      <c r="I31" s="266" t="str">
        <f>IF(入力!I31="","",入力!I31)</f>
        <v>京葉小学校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515250461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船井　寅来</v>
      </c>
      <c r="D33" s="268"/>
      <c r="E33" s="268"/>
      <c r="F33" s="268"/>
      <c r="G33" s="266">
        <f>IF(入力!G33="","",入力!G33)</f>
        <v>2</v>
      </c>
      <c r="H33" s="266" t="str">
        <f>IF(入力!H33="","",入力!H33)</f>
        <v/>
      </c>
      <c r="I33" s="266" t="str">
        <f>IF(入力!I33="","",入力!I33)</f>
        <v>京葉小学校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513529444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山越　稜太</v>
      </c>
      <c r="D35" s="268"/>
      <c r="E35" s="268"/>
      <c r="F35" s="268"/>
      <c r="G35" s="266">
        <f>IF(入力!G35="","",入力!G35)</f>
        <v>2</v>
      </c>
      <c r="H35" s="266" t="str">
        <f>IF(入力!H35="","",入力!H35)</f>
        <v/>
      </c>
      <c r="I35" s="266" t="str">
        <f>IF(入力!I35="","",入力!I35)</f>
        <v>東海小学校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514295845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白鳥　律輝</v>
      </c>
      <c r="D37" s="268"/>
      <c r="E37" s="268"/>
      <c r="F37" s="268"/>
      <c r="G37" s="266">
        <f>IF(入力!G37="","",入力!G37)</f>
        <v>2</v>
      </c>
      <c r="H37" s="266" t="str">
        <f>IF(入力!H37="","",入力!H37)</f>
        <v/>
      </c>
      <c r="I37" s="266" t="str">
        <f>IF(入力!I37="","",入力!I37)</f>
        <v>京葉小学校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515250715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小林　成</v>
      </c>
      <c r="D39" s="268"/>
      <c r="E39" s="268"/>
      <c r="F39" s="268"/>
      <c r="G39" s="266">
        <f>IF(入力!G39="","",入力!G39)</f>
        <v>2</v>
      </c>
      <c r="H39" s="266" t="str">
        <f>IF(入力!H39="","",入力!H39)</f>
        <v/>
      </c>
      <c r="I39" s="266" t="str">
        <f>IF(入力!I39="","",入力!I39)</f>
        <v>京葉小学校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515250380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アネサキジュニアバレーボールクラブ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市原市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内房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姉崎ジュニアバレーボールクラブ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(男子)</v>
      </c>
      <c r="V17" s="390"/>
      <c r="W17" s="390"/>
      <c r="X17" s="391"/>
      <c r="Y17" s="415">
        <f>IF(入力!C4="","",入力!C4)</f>
        <v>433327012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5"/>
      <c r="D18" s="324"/>
      <c r="E18" s="324"/>
      <c r="F18" s="324"/>
      <c r="G18" s="366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49"/>
      <c r="AL18" s="349"/>
      <c r="AM18" s="378"/>
      <c r="AN18" s="400"/>
      <c r="AO18" s="401"/>
      <c r="AP18" s="401"/>
      <c r="AQ18" s="401"/>
      <c r="AR18" s="401"/>
      <c r="AS18" s="401"/>
      <c r="AT18" s="349"/>
      <c r="AU18" s="378"/>
      <c r="AV18" s="356"/>
      <c r="AW18" s="324"/>
      <c r="AX18" s="324"/>
      <c r="AY18" s="366"/>
      <c r="AZ18" s="388" t="str">
        <f>IF(入力!AE5="","",入力!AE5)</f>
        <v>五井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45" t="s">
        <v>42</v>
      </c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 t="s">
        <v>69</v>
      </c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 t="s">
        <v>70</v>
      </c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70"/>
    </row>
    <row r="20" spans="3:58" ht="15" customHeight="1">
      <c r="C20" s="435" t="s">
        <v>43</v>
      </c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434" t="str">
        <f>IF(入力!J7="","",入力!J7)</f>
        <v>022650</v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 t="str">
        <f>IF(入力!J9="","",入力!J9)</f>
        <v/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 t="str">
        <f>IF(入力!J11="","",入力!J11)</f>
        <v/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434" t="str">
        <f>IF(入力!M7="","",入力!M7)</f>
        <v/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/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 t="str">
        <f>IF(入力!M11="","",入力!M11)</f>
        <v/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62" t="s">
        <v>71</v>
      </c>
      <c r="D22" s="363"/>
      <c r="E22" s="363"/>
      <c r="F22" s="363"/>
      <c r="G22" s="364"/>
      <c r="H22" s="367" t="str">
        <f>IF(入力!C7="","",入力!C7&amp;"　"&amp;入力!E7)</f>
        <v>マツバ　ヒデマサ</v>
      </c>
      <c r="I22" s="334"/>
      <c r="J22" s="334"/>
      <c r="K22" s="334"/>
      <c r="L22" s="334"/>
      <c r="M22" s="334"/>
      <c r="N22" s="334"/>
      <c r="O22" s="334"/>
      <c r="P22" s="334"/>
      <c r="Q22" s="351"/>
      <c r="R22" s="333" t="s">
        <v>45</v>
      </c>
      <c r="S22" s="334"/>
      <c r="T22" s="327">
        <f>IF(入力!AT7="","",入力!AT7)</f>
        <v>44</v>
      </c>
      <c r="U22" s="328"/>
      <c r="V22" s="329"/>
      <c r="W22" s="333" t="s">
        <v>46</v>
      </c>
      <c r="X22" s="333"/>
      <c r="Y22" s="333"/>
      <c r="Z22" s="14" t="s">
        <v>72</v>
      </c>
      <c r="AA22" s="15"/>
      <c r="AB22" s="334" t="str">
        <f>IF(入力!R7="","",入力!R7)</f>
        <v>２９０</v>
      </c>
      <c r="AC22" s="334"/>
      <c r="AD22" s="334"/>
      <c r="AE22" s="334"/>
      <c r="AF22" s="16" t="s">
        <v>73</v>
      </c>
      <c r="AG22" s="334" t="str">
        <f>IF(入力!W7="","",入力!W7)</f>
        <v>００３７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51"/>
      <c r="AU22" s="333" t="s">
        <v>47</v>
      </c>
      <c r="AV22" s="334"/>
      <c r="AW22" s="334"/>
      <c r="AX22" s="17" t="s">
        <v>74</v>
      </c>
      <c r="AY22" s="334" t="str">
        <f>IF(入力!AL7="","",入力!AL7)</f>
        <v>０４３６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5" t="s">
        <v>48</v>
      </c>
      <c r="D23" s="324"/>
      <c r="E23" s="324"/>
      <c r="F23" s="324"/>
      <c r="G23" s="366"/>
      <c r="H23" s="346" t="str">
        <f>IF(入力!C8="","",入力!C8&amp;"　"&amp;入力!E8)</f>
        <v>松葉　秀正</v>
      </c>
      <c r="I23" s="347"/>
      <c r="J23" s="347"/>
      <c r="K23" s="347"/>
      <c r="L23" s="347"/>
      <c r="M23" s="347"/>
      <c r="N23" s="347"/>
      <c r="O23" s="347"/>
      <c r="P23" s="347"/>
      <c r="Q23" s="348"/>
      <c r="R23" s="324"/>
      <c r="S23" s="324"/>
      <c r="T23" s="330"/>
      <c r="U23" s="331"/>
      <c r="V23" s="332"/>
      <c r="W23" s="349"/>
      <c r="X23" s="349"/>
      <c r="Y23" s="349"/>
      <c r="Z23" s="342" t="str">
        <f>IF(入力!P8="","",入力!P8)</f>
        <v>市原市飯沼２７９－８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4"/>
      <c r="AV23" s="324"/>
      <c r="AW23" s="324"/>
      <c r="AX23" s="356" t="str">
        <f>IF(入力!AK8="","",入力!AK8)</f>
        <v>２０</v>
      </c>
      <c r="AY23" s="324"/>
      <c r="AZ23" s="324"/>
      <c r="BA23" s="324"/>
      <c r="BB23" s="19" t="s">
        <v>76</v>
      </c>
      <c r="BC23" s="324" t="str">
        <f>IF(入力!AP8="","",入力!AP8)</f>
        <v>２０３０</v>
      </c>
      <c r="BD23" s="324"/>
      <c r="BE23" s="324"/>
      <c r="BF23" s="355"/>
    </row>
    <row r="24" spans="3:58" ht="12" customHeight="1">
      <c r="C24" s="362" t="s">
        <v>77</v>
      </c>
      <c r="D24" s="363"/>
      <c r="E24" s="363"/>
      <c r="F24" s="363"/>
      <c r="G24" s="364"/>
      <c r="H24" s="367" t="str">
        <f>IF(入力!C9="","",入力!C9&amp;"　"&amp;入力!E9)</f>
        <v>イトウ　ヒロユキ</v>
      </c>
      <c r="I24" s="334"/>
      <c r="J24" s="334"/>
      <c r="K24" s="334"/>
      <c r="L24" s="334"/>
      <c r="M24" s="334"/>
      <c r="N24" s="334"/>
      <c r="O24" s="334"/>
      <c r="P24" s="334"/>
      <c r="Q24" s="351"/>
      <c r="R24" s="333" t="s">
        <v>45</v>
      </c>
      <c r="S24" s="334"/>
      <c r="T24" s="327" t="str">
        <f>IF(入力!AT9="","",入力!AT9)</f>
        <v/>
      </c>
      <c r="U24" s="328"/>
      <c r="V24" s="329"/>
      <c r="W24" s="333" t="s">
        <v>46</v>
      </c>
      <c r="X24" s="333"/>
      <c r="Y24" s="333"/>
      <c r="Z24" s="14" t="s">
        <v>72</v>
      </c>
      <c r="AA24" s="15"/>
      <c r="AB24" s="334" t="str">
        <f>IF(入力!R9="","",入力!R9)</f>
        <v/>
      </c>
      <c r="AC24" s="334"/>
      <c r="AD24" s="334"/>
      <c r="AE24" s="334"/>
      <c r="AF24" s="16" t="s">
        <v>73</v>
      </c>
      <c r="AG24" s="334" t="str">
        <f>IF(入力!W9="","",入力!W9)</f>
        <v/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51"/>
      <c r="AU24" s="333" t="s">
        <v>47</v>
      </c>
      <c r="AV24" s="334"/>
      <c r="AW24" s="334"/>
      <c r="AX24" s="17" t="s">
        <v>74</v>
      </c>
      <c r="AY24" s="334" t="str">
        <f>IF(入力!AL9="","",入力!AL9)</f>
        <v/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5" t="s">
        <v>78</v>
      </c>
      <c r="D25" s="324"/>
      <c r="E25" s="324"/>
      <c r="F25" s="324"/>
      <c r="G25" s="366"/>
      <c r="H25" s="346" t="str">
        <f>IF(入力!C10="","",入力!C10&amp;"　"&amp;入力!E10)</f>
        <v>伊藤　博幸</v>
      </c>
      <c r="I25" s="347"/>
      <c r="J25" s="347"/>
      <c r="K25" s="347"/>
      <c r="L25" s="347"/>
      <c r="M25" s="347"/>
      <c r="N25" s="347"/>
      <c r="O25" s="347"/>
      <c r="P25" s="347"/>
      <c r="Q25" s="348"/>
      <c r="R25" s="324"/>
      <c r="S25" s="324"/>
      <c r="T25" s="330"/>
      <c r="U25" s="331"/>
      <c r="V25" s="332"/>
      <c r="W25" s="349"/>
      <c r="X25" s="349"/>
      <c r="Y25" s="349"/>
      <c r="Z25" s="342" t="str">
        <f>IF(入力!P10="","",入力!P10)</f>
        <v/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4"/>
      <c r="AV25" s="324"/>
      <c r="AW25" s="324"/>
      <c r="AX25" s="356" t="str">
        <f>IF(入力!AK10="","",入力!AK10)</f>
        <v/>
      </c>
      <c r="AY25" s="324"/>
      <c r="AZ25" s="324"/>
      <c r="BA25" s="324"/>
      <c r="BB25" s="19" t="s">
        <v>76</v>
      </c>
      <c r="BC25" s="324" t="str">
        <f>IF(入力!AP10="","",入力!AP10)</f>
        <v/>
      </c>
      <c r="BD25" s="324"/>
      <c r="BE25" s="324"/>
      <c r="BF25" s="355"/>
    </row>
    <row r="26" spans="3:58" ht="12" customHeight="1">
      <c r="C26" s="362" t="s">
        <v>71</v>
      </c>
      <c r="D26" s="363"/>
      <c r="E26" s="363"/>
      <c r="F26" s="363"/>
      <c r="G26" s="364"/>
      <c r="H26" s="367" t="str">
        <f>IF(入力!C11="","",入力!C11&amp;"　"&amp;入力!E11)</f>
        <v>チバ　シュウカ</v>
      </c>
      <c r="I26" s="334"/>
      <c r="J26" s="334"/>
      <c r="K26" s="334"/>
      <c r="L26" s="334"/>
      <c r="M26" s="334"/>
      <c r="N26" s="334"/>
      <c r="O26" s="334"/>
      <c r="P26" s="334"/>
      <c r="Q26" s="351"/>
      <c r="R26" s="333" t="s">
        <v>45</v>
      </c>
      <c r="S26" s="334"/>
      <c r="T26" s="327" t="str">
        <f>IF(入力!AT11="","",入力!AT11)</f>
        <v/>
      </c>
      <c r="U26" s="328"/>
      <c r="V26" s="329"/>
      <c r="W26" s="333" t="s">
        <v>46</v>
      </c>
      <c r="X26" s="333"/>
      <c r="Y26" s="333"/>
      <c r="Z26" s="14" t="s">
        <v>72</v>
      </c>
      <c r="AA26" s="15"/>
      <c r="AB26" s="334" t="str">
        <f>IF(入力!R11="","",入力!R11)</f>
        <v/>
      </c>
      <c r="AC26" s="334"/>
      <c r="AD26" s="334"/>
      <c r="AE26" s="334"/>
      <c r="AF26" s="16" t="s">
        <v>73</v>
      </c>
      <c r="AG26" s="334" t="str">
        <f>IF(入力!W11="","",入力!W11)</f>
        <v/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51"/>
      <c r="AU26" s="333" t="s">
        <v>47</v>
      </c>
      <c r="AV26" s="334"/>
      <c r="AW26" s="334"/>
      <c r="AX26" s="17" t="s">
        <v>74</v>
      </c>
      <c r="AY26" s="334" t="str">
        <f>IF(入力!AL11="","",入力!AL11)</f>
        <v/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5" t="s">
        <v>79</v>
      </c>
      <c r="D27" s="324"/>
      <c r="E27" s="324"/>
      <c r="F27" s="324"/>
      <c r="G27" s="366"/>
      <c r="H27" s="346" t="str">
        <f>IF(入力!C12="","",入力!C12&amp;"　"&amp;入力!E12)</f>
        <v>千葉　秀夏</v>
      </c>
      <c r="I27" s="347"/>
      <c r="J27" s="347"/>
      <c r="K27" s="347"/>
      <c r="L27" s="347"/>
      <c r="M27" s="347"/>
      <c r="N27" s="347"/>
      <c r="O27" s="347"/>
      <c r="P27" s="347"/>
      <c r="Q27" s="348"/>
      <c r="R27" s="324"/>
      <c r="S27" s="324"/>
      <c r="T27" s="330"/>
      <c r="U27" s="331"/>
      <c r="V27" s="332"/>
      <c r="W27" s="349"/>
      <c r="X27" s="349"/>
      <c r="Y27" s="349"/>
      <c r="Z27" s="342" t="str">
        <f>IF(入力!P12="","",入力!P12)</f>
        <v/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4"/>
      <c r="AV27" s="324"/>
      <c r="AW27" s="324"/>
      <c r="AX27" s="356" t="str">
        <f>IF(入力!AK12="","",入力!AK12)</f>
        <v/>
      </c>
      <c r="AY27" s="324"/>
      <c r="AZ27" s="324"/>
      <c r="BA27" s="324"/>
      <c r="BB27" s="19" t="s">
        <v>76</v>
      </c>
      <c r="BC27" s="324" t="str">
        <f>IF(入力!AP12="","",入力!AP12)</f>
        <v/>
      </c>
      <c r="BD27" s="324"/>
      <c r="BE27" s="324"/>
      <c r="BF27" s="355"/>
    </row>
    <row r="28" spans="3:58" ht="12" customHeight="1">
      <c r="C28" s="362" t="s">
        <v>71</v>
      </c>
      <c r="D28" s="363"/>
      <c r="E28" s="363"/>
      <c r="F28" s="363"/>
      <c r="G28" s="364"/>
      <c r="H28" s="367" t="str">
        <f>IF(入力!C15="","",入力!C15&amp;"　"&amp;入力!E15)</f>
        <v>マツバ　ヒデマサ</v>
      </c>
      <c r="I28" s="334"/>
      <c r="J28" s="334"/>
      <c r="K28" s="334"/>
      <c r="L28" s="334"/>
      <c r="M28" s="334"/>
      <c r="N28" s="334"/>
      <c r="O28" s="334"/>
      <c r="P28" s="334"/>
      <c r="Q28" s="351"/>
      <c r="R28" s="333" t="s">
        <v>45</v>
      </c>
      <c r="S28" s="334"/>
      <c r="T28" s="327">
        <f>IF(入力!AT15="","",入力!AT15)</f>
        <v>44</v>
      </c>
      <c r="U28" s="328"/>
      <c r="V28" s="329"/>
      <c r="W28" s="333" t="s">
        <v>46</v>
      </c>
      <c r="X28" s="333"/>
      <c r="Y28" s="333"/>
      <c r="Z28" s="14" t="s">
        <v>72</v>
      </c>
      <c r="AA28" s="15"/>
      <c r="AB28" s="334" t="str">
        <f>IF(入力!R15="","",入力!R15)</f>
        <v>２９０</v>
      </c>
      <c r="AC28" s="334"/>
      <c r="AD28" s="334"/>
      <c r="AE28" s="334"/>
      <c r="AF28" s="16" t="s">
        <v>73</v>
      </c>
      <c r="AG28" s="334" t="str">
        <f>IF(入力!W15="","",入力!W15)</f>
        <v>００３７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51"/>
      <c r="AU28" s="333" t="s">
        <v>47</v>
      </c>
      <c r="AV28" s="334"/>
      <c r="AW28" s="334"/>
      <c r="AX28" s="17" t="s">
        <v>74</v>
      </c>
      <c r="AY28" s="334" t="str">
        <f>IF(入力!AL15="","",入力!AL15)</f>
        <v>０４３６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0" t="s">
        <v>49</v>
      </c>
      <c r="D29" s="336"/>
      <c r="E29" s="336"/>
      <c r="F29" s="336"/>
      <c r="G29" s="361"/>
      <c r="H29" s="357" t="str">
        <f>IF(入力!C16="","",入力!C16&amp;"　"&amp;入力!E16)</f>
        <v>松葉　秀正</v>
      </c>
      <c r="I29" s="358"/>
      <c r="J29" s="358"/>
      <c r="K29" s="358"/>
      <c r="L29" s="358"/>
      <c r="M29" s="358"/>
      <c r="N29" s="358"/>
      <c r="O29" s="358"/>
      <c r="P29" s="358"/>
      <c r="Q29" s="359"/>
      <c r="R29" s="336"/>
      <c r="S29" s="336"/>
      <c r="T29" s="352"/>
      <c r="U29" s="353"/>
      <c r="V29" s="354"/>
      <c r="W29" s="350"/>
      <c r="X29" s="350"/>
      <c r="Y29" s="350"/>
      <c r="Z29" s="337" t="str">
        <f>IF(入力!P16="","",入力!P16)</f>
        <v>市原市飯沼２７９－８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２０</v>
      </c>
      <c r="AY29" s="336"/>
      <c r="AZ29" s="336"/>
      <c r="BA29" s="336"/>
      <c r="BB29" s="73" t="s">
        <v>76</v>
      </c>
      <c r="BC29" s="336" t="str">
        <f>IF(入力!AP16="","",入力!AP16)</f>
        <v>２０３０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35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モリヤ　ソウタ
森谷　聡太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5</v>
      </c>
      <c r="R34" s="297"/>
      <c r="S34" s="298"/>
      <c r="T34" s="302" t="str">
        <f>IF(入力!I25="","",入力!I25)</f>
        <v>東海小学校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514299000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151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タカハシ　ヒロシ
高橋　弘志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5</v>
      </c>
      <c r="R36" s="297"/>
      <c r="S36" s="298"/>
      <c r="T36" s="302" t="str">
        <f>IF(入力!I27="","",入力!I27)</f>
        <v>千種小学校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514319977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143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イシモリ　ヒロト
石森　大翔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4</v>
      </c>
      <c r="R38" s="297"/>
      <c r="S38" s="298"/>
      <c r="T38" s="302" t="str">
        <f>IF(入力!I29="","",入力!I29)</f>
        <v>千種小学校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512436544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135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シラトリ　ソウキ
白鳥　奏輝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3</v>
      </c>
      <c r="R40" s="297"/>
      <c r="S40" s="298"/>
      <c r="T40" s="302" t="str">
        <f>IF(入力!I31="","",入力!I31)</f>
        <v>京葉小学校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515250461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134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フナイ　トラキ
船井　寅来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2</v>
      </c>
      <c r="R42" s="297"/>
      <c r="S42" s="298"/>
      <c r="T42" s="302" t="str">
        <f>IF(入力!I33="","",入力!I33)</f>
        <v>京葉小学校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513529444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126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ヤマコシ　リョウタ
山越　稜太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2</v>
      </c>
      <c r="R44" s="297"/>
      <c r="S44" s="298"/>
      <c r="T44" s="302" t="str">
        <f>IF(入力!I35="","",入力!I35)</f>
        <v>東海小学校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514295845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132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シラトリ　リツキ
白鳥　律輝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2</v>
      </c>
      <c r="R46" s="297"/>
      <c r="S46" s="298"/>
      <c r="T46" s="302" t="str">
        <f>IF(入力!I37="","",入力!I37)</f>
        <v>京葉小学校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515250715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124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コバヤシ　ナル
小林　成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2</v>
      </c>
      <c r="R48" s="297"/>
      <c r="S48" s="298"/>
      <c r="T48" s="302" t="str">
        <f>IF(入力!I39="","",入力!I39)</f>
        <v>京葉小学校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515250380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125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 t="str">
        <f>IF(入力!B41="","",入力!B41)</f>
        <v/>
      </c>
      <c r="D50" s="285"/>
      <c r="E50" s="286"/>
      <c r="F50" s="290" t="str">
        <f>IF(入力!C42="","",入力!C41&amp;"　"&amp;入力!E41&amp;"
"&amp;入力!C42&amp;"　"&amp;入力!E42)</f>
        <v/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 t="str">
        <f>IF(入力!G41="","",入力!G41)</f>
        <v/>
      </c>
      <c r="R50" s="297"/>
      <c r="S50" s="298"/>
      <c r="T50" s="302" t="str">
        <f>IF(入力!I41="","",入力!I41)</f>
        <v/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 t="str">
        <f>IF(入力!M41="","",入力!M41)</f>
        <v/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 t="str">
        <f>IF(入力!P41="","",入力!P41)</f>
        <v/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 t="str">
        <f>IF(入力!B43="","",入力!B43)</f>
        <v/>
      </c>
      <c r="D52" s="285"/>
      <c r="E52" s="286"/>
      <c r="F52" s="290" t="str">
        <f>IF(入力!C44="","",入力!C43&amp;"　"&amp;入力!E43&amp;"
"&amp;入力!C44&amp;"　"&amp;入力!E44)</f>
        <v/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 t="str">
        <f>IF(入力!G43="","",入力!G43)</f>
        <v/>
      </c>
      <c r="R52" s="297"/>
      <c r="S52" s="298"/>
      <c r="T52" s="302" t="str">
        <f>IF(入力!I43="","",入力!I43)</f>
        <v/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 t="str">
        <f>IF(入力!M43="","",入力!M43)</f>
        <v/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 t="str">
        <f>IF(入力!P43="","",入力!P43)</f>
        <v/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 t="str">
        <f>IF(入力!B45="","",入力!B45)</f>
        <v/>
      </c>
      <c r="D54" s="285"/>
      <c r="E54" s="286"/>
      <c r="F54" s="290" t="str">
        <f>IF(入力!C46="","",入力!C45&amp;"　"&amp;入力!E45&amp;"
"&amp;入力!C46&amp;"　"&amp;入力!E46)</f>
        <v/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 t="str">
        <f>IF(入力!G45="","",入力!G45)</f>
        <v/>
      </c>
      <c r="R54" s="297"/>
      <c r="S54" s="298"/>
      <c r="T54" s="302" t="str">
        <f>IF(入力!I45="","",入力!I45)</f>
        <v/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 t="str">
        <f>IF(入力!M45="","",入力!M45)</f>
        <v/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 t="str">
        <f>IF(入力!P45="","",入力!P45)</f>
        <v/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 t="str">
        <f>IF(入力!B47="","",入力!B47)</f>
        <v/>
      </c>
      <c r="D56" s="285"/>
      <c r="E56" s="286"/>
      <c r="F56" s="290" t="str">
        <f>IF(入力!C48="","",入力!C47&amp;"　"&amp;入力!E47&amp;"
"&amp;入力!C48&amp;"　"&amp;入力!E48)</f>
        <v/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 t="str">
        <f>IF(入力!G47="","",入力!G47)</f>
        <v/>
      </c>
      <c r="R56" s="297"/>
      <c r="S56" s="298"/>
      <c r="T56" s="302" t="str">
        <f>IF(入力!I47="","",入力!I47)</f>
        <v/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 t="str">
        <f>IF(入力!M47="","",入力!M47)</f>
        <v/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 t="str">
        <f>IF(入力!P47="","",入力!P47)</f>
        <v/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姉崎ジュニアバレーボールクラブ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433327012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松葉　秀正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505772346</v>
      </c>
      <c r="H7" s="274"/>
      <c r="I7" s="274"/>
      <c r="J7" s="274" t="str">
        <f>IF(入力!J7="","",入力!J7)</f>
        <v>022650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伊藤　博幸</v>
      </c>
      <c r="D9" s="268"/>
      <c r="E9" s="268"/>
      <c r="F9" s="268"/>
      <c r="G9" s="274">
        <f>IF(入力!G9="","",入力!G9)</f>
        <v>509253793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千葉　秀夏</v>
      </c>
      <c r="D11" s="268"/>
      <c r="E11" s="268"/>
      <c r="F11" s="268"/>
      <c r="G11" s="274">
        <f>IF(入力!G11="","",入力!G11)</f>
        <v>515684680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伊藤　博幸</v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松葉　秀正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6" t="s">
        <v>6</v>
      </c>
      <c r="B17" s="266"/>
      <c r="C17" s="277" t="str">
        <f>IF(入力!C17="","",入力!C17&amp;"　"&amp;入力!E17)</f>
        <v>市原市飯沼２７９－８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０４３６-２０-２０３０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080－9358－0007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森谷　聡太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東海小学校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514299000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高橋　弘志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千種小学校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514319977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石森　大翔</v>
      </c>
      <c r="D29" s="268"/>
      <c r="E29" s="268"/>
      <c r="F29" s="268"/>
      <c r="G29" s="266">
        <f>IF(入力!G29="","",入力!G29)</f>
        <v>4</v>
      </c>
      <c r="H29" s="266" t="str">
        <f>IF(入力!H29="","",入力!H29)</f>
        <v/>
      </c>
      <c r="I29" s="266" t="str">
        <f>IF(入力!I29="","",入力!I29)</f>
        <v>千種小学校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512436544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白鳥　奏輝</v>
      </c>
      <c r="D31" s="268"/>
      <c r="E31" s="268"/>
      <c r="F31" s="268"/>
      <c r="G31" s="266">
        <f>IF(入力!G31="","",入力!G31)</f>
        <v>3</v>
      </c>
      <c r="H31" s="266" t="str">
        <f>IF(入力!H31="","",入力!H31)</f>
        <v/>
      </c>
      <c r="I31" s="266" t="str">
        <f>IF(入力!I31="","",入力!I31)</f>
        <v>京葉小学校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515250461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船井　寅来</v>
      </c>
      <c r="D33" s="268"/>
      <c r="E33" s="268"/>
      <c r="F33" s="268"/>
      <c r="G33" s="266">
        <f>IF(入力!G33="","",入力!G33)</f>
        <v>2</v>
      </c>
      <c r="H33" s="266" t="str">
        <f>IF(入力!H33="","",入力!H33)</f>
        <v/>
      </c>
      <c r="I33" s="266" t="str">
        <f>IF(入力!I33="","",入力!I33)</f>
        <v>京葉小学校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513529444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山越　稜太</v>
      </c>
      <c r="D35" s="268"/>
      <c r="E35" s="268"/>
      <c r="F35" s="268"/>
      <c r="G35" s="266">
        <f>IF(入力!G35="","",入力!G35)</f>
        <v>2</v>
      </c>
      <c r="H35" s="266" t="str">
        <f>IF(入力!H35="","",入力!H35)</f>
        <v/>
      </c>
      <c r="I35" s="266" t="str">
        <f>IF(入力!I35="","",入力!I35)</f>
        <v>東海小学校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514295845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白鳥　律輝</v>
      </c>
      <c r="D37" s="268"/>
      <c r="E37" s="268"/>
      <c r="F37" s="268"/>
      <c r="G37" s="266">
        <f>IF(入力!G37="","",入力!G37)</f>
        <v>2</v>
      </c>
      <c r="H37" s="266" t="str">
        <f>IF(入力!H37="","",入力!H37)</f>
        <v/>
      </c>
      <c r="I37" s="266" t="str">
        <f>IF(入力!I37="","",入力!I37)</f>
        <v>京葉小学校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515250715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小林　成</v>
      </c>
      <c r="D39" s="268"/>
      <c r="E39" s="268"/>
      <c r="F39" s="268"/>
      <c r="G39" s="266">
        <f>IF(入力!G39="","",入力!G39)</f>
        <v>2</v>
      </c>
      <c r="H39" s="266" t="str">
        <f>IF(入力!H39="","",入力!H39)</f>
        <v/>
      </c>
      <c r="I39" s="266" t="str">
        <f>IF(入力!I39="","",入力!I39)</f>
        <v>京葉小学校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515250380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姉崎ジュニアバレーボールクラブ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433327012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松葉　秀正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505772346</v>
      </c>
      <c r="H7" s="274"/>
      <c r="I7" s="274"/>
      <c r="J7" s="274" t="str">
        <f>IF(入力!J7="","",入力!J7)</f>
        <v>022650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伊藤　博幸</v>
      </c>
      <c r="D9" s="268"/>
      <c r="E9" s="268"/>
      <c r="F9" s="268"/>
      <c r="G9" s="274">
        <f>IF(入力!G9="","",入力!G9)</f>
        <v>509253793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千葉　秀夏</v>
      </c>
      <c r="D11" s="268"/>
      <c r="E11" s="268"/>
      <c r="F11" s="268"/>
      <c r="G11" s="274">
        <f>IF(入力!G11="","",入力!G11)</f>
        <v>515684680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伊藤　博幸</v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松葉　秀正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6" t="s">
        <v>6</v>
      </c>
      <c r="B17" s="266"/>
      <c r="C17" s="277" t="str">
        <f>IF(入力!C17="","",入力!C17&amp;"　"&amp;入力!E17)</f>
        <v>市原市飯沼２７９－８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０４３６-２０-２０３０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080－9358－0007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森谷　聡太</v>
      </c>
      <c r="D25" s="268"/>
      <c r="E25" s="268"/>
      <c r="F25" s="268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東海小学校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514299000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高橋　弘志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千種小学校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514319977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石森　大翔</v>
      </c>
      <c r="D29" s="268"/>
      <c r="E29" s="268"/>
      <c r="F29" s="268"/>
      <c r="G29" s="266">
        <f>IF(入力!G29="","",入力!G29)</f>
        <v>4</v>
      </c>
      <c r="H29" s="266" t="str">
        <f>IF(入力!H29="","",入力!H29)</f>
        <v/>
      </c>
      <c r="I29" s="266" t="str">
        <f>IF(入力!I29="","",入力!I29)</f>
        <v>千種小学校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512436544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白鳥　奏輝</v>
      </c>
      <c r="D31" s="268"/>
      <c r="E31" s="268"/>
      <c r="F31" s="268"/>
      <c r="G31" s="266">
        <f>IF(入力!G31="","",入力!G31)</f>
        <v>3</v>
      </c>
      <c r="H31" s="266" t="str">
        <f>IF(入力!H31="","",入力!H31)</f>
        <v/>
      </c>
      <c r="I31" s="266" t="str">
        <f>IF(入力!I31="","",入力!I31)</f>
        <v>京葉小学校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515250461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船井　寅来</v>
      </c>
      <c r="D33" s="268"/>
      <c r="E33" s="268"/>
      <c r="F33" s="268"/>
      <c r="G33" s="266">
        <f>IF(入力!G33="","",入力!G33)</f>
        <v>2</v>
      </c>
      <c r="H33" s="266" t="str">
        <f>IF(入力!H33="","",入力!H33)</f>
        <v/>
      </c>
      <c r="I33" s="266" t="str">
        <f>IF(入力!I33="","",入力!I33)</f>
        <v>京葉小学校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513529444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山越　稜太</v>
      </c>
      <c r="D35" s="268"/>
      <c r="E35" s="268"/>
      <c r="F35" s="268"/>
      <c r="G35" s="266">
        <f>IF(入力!G35="","",入力!G35)</f>
        <v>2</v>
      </c>
      <c r="H35" s="266" t="str">
        <f>IF(入力!H35="","",入力!H35)</f>
        <v/>
      </c>
      <c r="I35" s="266" t="str">
        <f>IF(入力!I35="","",入力!I35)</f>
        <v>東海小学校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514295845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白鳥　律輝</v>
      </c>
      <c r="D37" s="268"/>
      <c r="E37" s="268"/>
      <c r="F37" s="268"/>
      <c r="G37" s="266">
        <f>IF(入力!G37="","",入力!G37)</f>
        <v>2</v>
      </c>
      <c r="H37" s="266" t="str">
        <f>IF(入力!H37="","",入力!H37)</f>
        <v/>
      </c>
      <c r="I37" s="266" t="str">
        <f>IF(入力!I37="","",入力!I37)</f>
        <v>京葉小学校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515250715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小林　成</v>
      </c>
      <c r="D39" s="268"/>
      <c r="E39" s="268"/>
      <c r="F39" s="268"/>
      <c r="G39" s="266">
        <f>IF(入力!G39="","",入力!G39)</f>
        <v>2</v>
      </c>
      <c r="H39" s="266" t="str">
        <f>IF(入力!H39="","",入力!H39)</f>
        <v/>
      </c>
      <c r="I39" s="266" t="str">
        <f>IF(入力!I39="","",入力!I39)</f>
        <v>京葉小学校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515250380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男子</v>
      </c>
      <c r="I5" s="29">
        <f>入力!Y25</f>
        <v>7</v>
      </c>
      <c r="J5" s="446" t="str">
        <f>IF(入力!A55="","",入力!A55)</f>
        <v>「元気よく・楽しむ」を目標に一戦一戦頑張ります！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16003</v>
      </c>
      <c r="B7" s="33" t="str">
        <f>IF(入力!C3="","",入力!C3)</f>
        <v>姉崎ジュニアバレーボールクラブ</v>
      </c>
      <c r="C7" s="33" t="str">
        <f>IF(入力!C2="","",入力!C2)</f>
        <v>アネサキジュニアバレーボールクラブ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五井</v>
      </c>
      <c r="T7" s="33"/>
      <c r="U7" s="33">
        <f>IF(入力!C4="","",入力!C4)</f>
        <v>433327012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松葉</v>
      </c>
      <c r="D16" s="33" t="str">
        <f>IF(入力!E8="","",入力!E8)</f>
        <v>秀正</v>
      </c>
      <c r="E16" s="33" t="str">
        <f>IF(入力!C7="","",入力!C7)</f>
        <v>マツバ</v>
      </c>
      <c r="F16" s="33" t="str">
        <f>IF(入力!E7="","",入力!E7)</f>
        <v>ヒデマサ</v>
      </c>
      <c r="G16" s="33">
        <f>IF(入力!G7="","",入力!G7)</f>
        <v>505772346</v>
      </c>
      <c r="H16" s="33" t="str">
        <f>IF(入力!J7="","",入力!J7)</f>
        <v>022650</v>
      </c>
      <c r="I16" s="33" t="str">
        <f>IF(入力!M7="","",入力!M7)</f>
        <v/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２９０</v>
      </c>
      <c r="S16" s="33" t="str">
        <f>IF(入力!W7="","",入力!W7)</f>
        <v>００３７</v>
      </c>
      <c r="T16" s="33" t="str">
        <f>IF(入力!P8="","",入力!P8)</f>
        <v>市原市飯沼２７９－８</v>
      </c>
      <c r="U16" s="33" t="str">
        <f>IF(入力!AL7="","",入力!AL7)</f>
        <v>０４３６</v>
      </c>
      <c r="V16" s="33" t="str">
        <f>IF(入力!AK8="","",入力!AK8)</f>
        <v>２０</v>
      </c>
      <c r="W16" s="33" t="str">
        <f>IF(入力!AP8="","",入力!AP8)</f>
        <v>２０３０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伊藤</v>
      </c>
      <c r="D17" s="33" t="str">
        <f>IF(入力!E10="","",入力!E10)</f>
        <v>博幸</v>
      </c>
      <c r="E17" s="33" t="str">
        <f>IF(入力!C9="","",入力!C9)</f>
        <v>イトウ</v>
      </c>
      <c r="F17" s="33" t="str">
        <f>IF(入力!E9="","",入力!E9)</f>
        <v>ヒロユキ</v>
      </c>
      <c r="G17" s="33">
        <f>IF(入力!G9="","",入力!G9)</f>
        <v>509253793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千葉</v>
      </c>
      <c r="D20" s="33" t="str">
        <f>IF(入力!E12="","",入力!E12)</f>
        <v>秀夏</v>
      </c>
      <c r="E20" s="33" t="str">
        <f>IF(入力!C11="","",入力!C11)</f>
        <v>チバ</v>
      </c>
      <c r="F20" s="33" t="str">
        <f>IF(入力!E11="","",入力!E11)</f>
        <v>シュウカ</v>
      </c>
      <c r="G20" s="33">
        <f>IF(入力!G11="","",入力!G11)</f>
        <v>515684680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松葉</v>
      </c>
      <c r="D22" s="33" t="str">
        <f>IF(入力!E16="","",入力!E16)</f>
        <v>秀正</v>
      </c>
      <c r="E22" s="33" t="str">
        <f>IF(入力!C15="","",入力!C15)</f>
        <v>マツバ</v>
      </c>
      <c r="F22" s="33" t="str">
        <f>IF(入力!E15="","",入力!E15)</f>
        <v>ヒデマサ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>080</v>
      </c>
      <c r="O22" s="33">
        <f>IF(入力!E21="","",入力!E21)</f>
        <v>9358</v>
      </c>
      <c r="P22" s="33" t="str">
        <f>IF(入力!G21="","",入力!G21)</f>
        <v>0007</v>
      </c>
      <c r="Q22" s="33"/>
      <c r="R22" s="33" t="str">
        <f>IF(入力!R15="","",入力!R15)</f>
        <v>２９０</v>
      </c>
      <c r="S22" s="33" t="str">
        <f>IF(入力!W15="","",入力!W15)</f>
        <v>００３７</v>
      </c>
      <c r="T22" s="33" t="str">
        <f>IF(入力!P16="","",入力!P16)</f>
        <v>市原市飯沼２７９－８</v>
      </c>
      <c r="U22" s="33" t="str">
        <f>IF(入力!AL15="","",入力!AL15)</f>
        <v>０４３６</v>
      </c>
      <c r="V22" s="33" t="str">
        <f>IF(入力!AK16="","",入力!AK16)</f>
        <v>２０</v>
      </c>
      <c r="W22" s="33" t="str">
        <f>IF(入力!AP16="","",入力!AP16)</f>
        <v>２０３０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伊藤</v>
      </c>
      <c r="D23" s="33" t="str">
        <f>IF(入力!$E$14="","",入力!$E$14)</f>
        <v>博幸</v>
      </c>
      <c r="E23" s="33" t="str">
        <f>IF(入力!$C$13="","",入力!$C$13)</f>
        <v>イトウ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森谷</v>
      </c>
      <c r="D24" s="75" t="str">
        <f>VLOOKUP($B$51,$A$53:$F$352,4)</f>
        <v>聡太</v>
      </c>
      <c r="E24" s="75" t="str">
        <f>VLOOKUP($B$51,$A$53:$F$352,5)</f>
        <v>モリヤ</v>
      </c>
      <c r="F24" s="75" t="str">
        <f>VLOOKUP($B$51,$A$53:$F$352,6)</f>
        <v>ソウタ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森谷</v>
      </c>
      <c r="D53" s="33" t="str">
        <f>IF(入力!E26="","",入力!E26)</f>
        <v>聡太</v>
      </c>
      <c r="E53" s="33" t="str">
        <f>IF(入力!C25="","",入力!C25)</f>
        <v>モリヤ</v>
      </c>
      <c r="F53" s="33" t="str">
        <f>IF(入力!E25="","",入力!E25)</f>
        <v>ソウタ</v>
      </c>
      <c r="G53" s="33">
        <f>IF(入力!M25="","",入力!M25)</f>
        <v>514299000</v>
      </c>
      <c r="H53" s="33" t="str">
        <f>IF(入力!I25="","",入力!I25)</f>
        <v>東海小学校</v>
      </c>
      <c r="I53" s="33">
        <f>IF(入力!G25="","",入力!G25)</f>
        <v>5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高橋</v>
      </c>
      <c r="D54" s="33" t="str">
        <f>IF(入力!E28="","",入力!E28)</f>
        <v>弘志</v>
      </c>
      <c r="E54" s="33" t="str">
        <f>IF(入力!C27="","",入力!C27)</f>
        <v>タカハシ</v>
      </c>
      <c r="F54" s="33" t="str">
        <f>IF(入力!E27="","",入力!E27)</f>
        <v>ヒロシ</v>
      </c>
      <c r="G54" s="33">
        <f>IF(入力!M27="","",入力!M27)</f>
        <v>514319977</v>
      </c>
      <c r="H54" s="33" t="str">
        <f>IF(入力!I27="","",入力!I27)</f>
        <v>千種小学校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石森</v>
      </c>
      <c r="D55" s="33" t="str">
        <f>IF(入力!E30="","",入力!E30)</f>
        <v>大翔</v>
      </c>
      <c r="E55" s="33" t="str">
        <f>IF(入力!C29="","",入力!C29)</f>
        <v>イシモリ</v>
      </c>
      <c r="F55" s="33" t="str">
        <f>IF(入力!E29="","",入力!E29)</f>
        <v>ヒロト</v>
      </c>
      <c r="G55" s="33">
        <f>IF(入力!M29="","",入力!M29)</f>
        <v>512436544</v>
      </c>
      <c r="H55" s="33" t="str">
        <f>IF(入力!I29="","",入力!I29)</f>
        <v>千種小学校</v>
      </c>
      <c r="I55" s="33">
        <f>IF(入力!G29="","",入力!G29)</f>
        <v>4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白鳥</v>
      </c>
      <c r="D56" s="33" t="str">
        <f>IF(入力!E32="","",入力!E32)</f>
        <v>奏輝</v>
      </c>
      <c r="E56" s="33" t="str">
        <f>IF(入力!C31="","",入力!C31)</f>
        <v>シラトリ</v>
      </c>
      <c r="F56" s="33" t="str">
        <f>IF(入力!E31="","",入力!E31)</f>
        <v>ソウキ</v>
      </c>
      <c r="G56" s="33">
        <f>IF(入力!M31="","",入力!M31)</f>
        <v>515250461</v>
      </c>
      <c r="H56" s="33" t="str">
        <f>IF(入力!I31="","",入力!I31)</f>
        <v>京葉小学校</v>
      </c>
      <c r="I56" s="33">
        <f>IF(入力!G31="","",入力!G31)</f>
        <v>3</v>
      </c>
      <c r="J56" s="33">
        <f>IF(入力!P31="","",入力!P31)</f>
        <v>134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船井</v>
      </c>
      <c r="D57" s="33" t="str">
        <f>IF(入力!E34="","",入力!E34)</f>
        <v>寅来</v>
      </c>
      <c r="E57" s="33" t="str">
        <f>IF(入力!C33="","",入力!C33)</f>
        <v>フナイ</v>
      </c>
      <c r="F57" s="33" t="str">
        <f>IF(入力!E33="","",入力!E33)</f>
        <v>トラキ</v>
      </c>
      <c r="G57" s="33">
        <f>IF(入力!M33="","",入力!M33)</f>
        <v>513529444</v>
      </c>
      <c r="H57" s="33" t="str">
        <f>IF(入力!I33="","",入力!I33)</f>
        <v>京葉小学校</v>
      </c>
      <c r="I57" s="33">
        <f>IF(入力!G33="","",入力!G33)</f>
        <v>2</v>
      </c>
      <c r="J57" s="33">
        <f>IF(入力!P33="","",入力!P33)</f>
        <v>126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山越</v>
      </c>
      <c r="D58" s="33" t="str">
        <f>IF(入力!E36="","",入力!E36)</f>
        <v>稜太</v>
      </c>
      <c r="E58" s="33" t="str">
        <f>IF(入力!C35="","",入力!C35)</f>
        <v>ヤマコシ</v>
      </c>
      <c r="F58" s="33" t="str">
        <f>IF(入力!E35="","",入力!E35)</f>
        <v>リョウタ</v>
      </c>
      <c r="G58" s="33">
        <f>IF(入力!M35="","",入力!M35)</f>
        <v>514295845</v>
      </c>
      <c r="H58" s="33" t="str">
        <f>IF(入力!I35="","",入力!I35)</f>
        <v>東海小学校</v>
      </c>
      <c r="I58" s="33">
        <f>IF(入力!G35="","",入力!G35)</f>
        <v>2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白鳥</v>
      </c>
      <c r="D59" s="33" t="str">
        <f>IF(入力!E38="","",入力!E38)</f>
        <v>律輝</v>
      </c>
      <c r="E59" s="33" t="str">
        <f>IF(入力!C37="","",入力!C37)</f>
        <v>シラトリ</v>
      </c>
      <c r="F59" s="33" t="str">
        <f>IF(入力!E37="","",入力!E37)</f>
        <v>リツキ</v>
      </c>
      <c r="G59" s="33">
        <f>IF(入力!M37="","",入力!M37)</f>
        <v>515250715</v>
      </c>
      <c r="H59" s="33" t="str">
        <f>IF(入力!I37="","",入力!I37)</f>
        <v>京葉小学校</v>
      </c>
      <c r="I59" s="33">
        <f>IF(入力!G37="","",入力!G37)</f>
        <v>2</v>
      </c>
      <c r="J59" s="33">
        <f>IF(入力!P37="","",入力!P37)</f>
        <v>124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小林</v>
      </c>
      <c r="D60" s="33" t="str">
        <f>IF(入力!E40="","",入力!E40)</f>
        <v>成</v>
      </c>
      <c r="E60" s="33" t="str">
        <f>IF(入力!C39="","",入力!C39)</f>
        <v>コバヤシ</v>
      </c>
      <c r="F60" s="33" t="str">
        <f>IF(入力!E39="","",入力!E39)</f>
        <v>ナル</v>
      </c>
      <c r="G60" s="33">
        <f>IF(入力!M39="","",入力!M39)</f>
        <v>515250380</v>
      </c>
      <c r="H60" s="33" t="str">
        <f>IF(入力!I39="","",入力!I39)</f>
        <v>京葉小学校</v>
      </c>
      <c r="I60" s="33">
        <f>IF(入力!G39="","",入力!G39)</f>
        <v>2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松葉 秀正</cp:lastModifiedBy>
  <cp:lastPrinted>2017-01-26T16:03:24Z</cp:lastPrinted>
  <dcterms:created xsi:type="dcterms:W3CDTF">2014-04-05T09:56:00Z</dcterms:created>
  <dcterms:modified xsi:type="dcterms:W3CDTF">2017-01-26T16:08:15Z</dcterms:modified>
</cp:coreProperties>
</file>