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F4D7C29F-648C-482A-877A-658BFECE0977}" xr6:coauthVersionLast="43" xr6:coauthVersionMax="43" xr10:uidLastSave="{00000000-0000-0000-0000-000000000000}"/>
  <workbookProtection lockStructure="1"/>
  <bookViews>
    <workbookView xWindow="1920" yWindow="1920" windowWidth="1728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<sst xmlns="http://schemas.openxmlformats.org/spreadsheetml/2006/main" count="415" uniqueCount="278">
  <si>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</si>
  <si>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</si>
  <si>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</si>
  <si>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</si>
  <si>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</si>
  <si>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</si>
  <si>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</si>
  <si>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</si>
  <si>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</si>
  <si>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</si>
  <si>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</si>
  <si>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</si>
  <si>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</si>
  <si>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</si>
  <si>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</si>
  <si>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</si>
  <si>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</si>
  <si>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</si>
  <si>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</si>
  <si>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</si>
  <si>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</si>
  <si>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</si>
  <si>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</si>
  <si>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</si>
  <si>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</si>
  <si>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</si>
  <si>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</si>
  <si>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</si>
  <si>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</si>
  <si>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</si>
  <si>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</si>
  <si>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</si>
  <si>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</si>
  <si>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</si>
  <si>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</si>
  <si>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</si>
  <si>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</si>
  <si>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</si>
  <si>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</si>
  <si>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</si>
  <si>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</si>
  <si>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</si>
  <si>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</si>
  <si>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</si>
  <si>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</si>
  <si>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</si>
  <si>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</si>
  <si>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</si>
  <si>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</si>
  <si>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</si>
  <si>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</si>
  <si>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</si>
  <si>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</si>
  <si>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</si>
  <si>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</si>
  <si>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</si>
  <si>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</si>
  <si>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</si>
  <si>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</si>
  <si>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</si>
  <si>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</si>
  <si>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</si>
  <si>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</si>
  <si>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</si>
  <si>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</si>
  <si>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</si>
  <si>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</si>
  <si>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</si>
  <si>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</si>
  <si>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</si>
  <si>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</si>
  <si>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</si>
  <si>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</si>
  <si>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</si>
  <si>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</si>
  <si>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</si>
  <si>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</si>
  <si>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</si>
  <si>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</si>
  <si>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</si>
  <si>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</si>
  <si>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</si>
  <si>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</si>
  <si>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</si>
  <si>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</si>
  <si>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</si>
  <si>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</si>
  <si>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</si>
  <si>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</si>
  <si>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</si>
  <si>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</si>
  <si>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</si>
  <si>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</si>
  <si>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</si>
  <si>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</si>
  <si>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</si>
  <si>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</si>
  <si>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</si>
  <si>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</si>
  <si>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</si>
  <si>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</si>
  <si>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</si>
  <si>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</si>
  <si>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</si>
  <si>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</si>
  <si>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</si>
  <si>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</si>
  <si>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</si>
  <si>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</si>
  <si>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</si>
  <si>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</si>
  <si>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</si>
  <si>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</si>
  <si>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</si>
  <si>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</si>
  <si>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</si>
  <si>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</si>
  <si>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</si>
  <si>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</si>
  <si>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</si>
  <si>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</si>
  <si>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</si>
  <si>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</si>
  <si>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</si>
  <si>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</si>
  <si>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</si>
  <si>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</si>
  <si>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</si>
  <si>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</si>
  <si>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</si>
  <si>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</si>
  <si>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</si>
  <si>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</si>
  <si>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</si>
  <si>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</si>
  <si>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</si>
  <si>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</si>
  <si>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</si>
  <si>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</si>
  <si>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</si>
  <si>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</si>
  <si>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</si>
  <si>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</si>
  <si>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</si>
  <si>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</si>
  <si>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</si>
  <si>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</si>
  <si>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</si>
  <si>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</si>
  <si>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</si>
  <si>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</si>
  <si>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</si>
  <si>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</si>
  <si>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</si>
  <si>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</si>
  <si>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</si>
  <si>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</si>
  <si>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</si>
  <si>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</si>
  <si>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</si>
  <si>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</si>
  <si>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</si>
  <si>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</si>
  <si>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</si>
  <si>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</si>
  <si>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</si>
  <si>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</si>
  <si>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</si>
  <si>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</si>
  <si>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</si>
  <si>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</si>
  <si>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</si>
  <si>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</si>
  <si>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</si>
  <si>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</si>
  <si>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</si>
  <si>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</si>
  <si>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</si>
  <si>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</si>
  <si>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</si>
  <si>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</si>
  <si>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</si>
  <si>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</si>
  <si>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</si>
  <si>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</si>
  <si>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</si>
  <si>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</si>
  <si>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</si>
  <si>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</si>
  <si>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</si>
  <si>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</si>
  <si>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</si>
  <si>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</si>
  <si>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</si>
  <si>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</si>
  <si>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</si>
  <si>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</si>
  <si>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</si>
  <si>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</si>
  <si>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</si>
  <si>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N.VENUS</t>
    <phoneticPr fontId="2"/>
  </si>
  <si>
    <t>エヌ・ビーナス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</si>
  <si>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</si>
  <si>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</si>
  <si>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</si>
  <si>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寺前</t>
    <rPh sb="0" eb="2">
      <t>テラマエ</t>
    </rPh>
    <phoneticPr fontId="2"/>
  </si>
  <si>
    <t>式孝</t>
    <rPh sb="0" eb="2">
      <t>シキタカ</t>
    </rPh>
    <phoneticPr fontId="2"/>
  </si>
  <si>
    <t>テラマエ</t>
    <phoneticPr fontId="2"/>
  </si>
  <si>
    <t>ノリタカ</t>
    <phoneticPr fontId="2"/>
  </si>
  <si>
    <t>277</t>
    <phoneticPr fontId="2"/>
  </si>
  <si>
    <t>0034</t>
    <phoneticPr fontId="2"/>
  </si>
  <si>
    <t>千葉県柏市藤心1-18-9</t>
    <rPh sb="0" eb="3">
      <t>チバケン</t>
    </rPh>
    <rPh sb="3" eb="5">
      <t>カシワシ</t>
    </rPh>
    <rPh sb="5" eb="7">
      <t>フジココロ</t>
    </rPh>
    <phoneticPr fontId="2"/>
  </si>
  <si>
    <t>090</t>
    <phoneticPr fontId="2"/>
  </si>
  <si>
    <t>3572</t>
    <phoneticPr fontId="2"/>
  </si>
  <si>
    <t>0521</t>
    <phoneticPr fontId="2"/>
  </si>
  <si>
    <t>坂巻</t>
    <rPh sb="0" eb="2">
      <t>サカマキ</t>
    </rPh>
    <phoneticPr fontId="2"/>
  </si>
  <si>
    <t>サカマキ</t>
    <phoneticPr fontId="2"/>
  </si>
  <si>
    <t>利博</t>
    <rPh sb="0" eb="2">
      <t>トシヒロ</t>
    </rPh>
    <phoneticPr fontId="2"/>
  </si>
  <si>
    <t>トシヒロ</t>
    <phoneticPr fontId="2"/>
  </si>
  <si>
    <t>278</t>
    <phoneticPr fontId="2"/>
  </si>
  <si>
    <t>0015</t>
    <phoneticPr fontId="2"/>
  </si>
  <si>
    <t>千葉県野田市西三ヶ尾739-2</t>
    <rPh sb="0" eb="3">
      <t>チバケン</t>
    </rPh>
    <rPh sb="3" eb="10">
      <t>ノダシニシサンガオ</t>
    </rPh>
    <phoneticPr fontId="2"/>
  </si>
  <si>
    <t>1614</t>
    <phoneticPr fontId="2"/>
  </si>
  <si>
    <t>7046</t>
    <phoneticPr fontId="2"/>
  </si>
  <si>
    <t>原</t>
    <rPh sb="0" eb="1">
      <t>ハラ</t>
    </rPh>
    <phoneticPr fontId="2"/>
  </si>
  <si>
    <t>ハラ</t>
    <phoneticPr fontId="2"/>
  </si>
  <si>
    <t>奈津子</t>
    <rPh sb="0" eb="3">
      <t>ナツコ</t>
    </rPh>
    <phoneticPr fontId="2"/>
  </si>
  <si>
    <t>ナツコ</t>
    <phoneticPr fontId="2"/>
  </si>
  <si>
    <t>0011</t>
    <phoneticPr fontId="2"/>
  </si>
  <si>
    <t>千葉県野田市三ツ堀８３２-29</t>
    <rPh sb="0" eb="6">
      <t>チバケンノダシ</t>
    </rPh>
    <rPh sb="6" eb="7">
      <t>ミ</t>
    </rPh>
    <rPh sb="8" eb="9">
      <t>ボリ</t>
    </rPh>
    <phoneticPr fontId="2"/>
  </si>
  <si>
    <t>090</t>
    <phoneticPr fontId="2"/>
  </si>
  <si>
    <t>8849</t>
    <phoneticPr fontId="2"/>
  </si>
  <si>
    <t>8025</t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</si>
  <si>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</si>
  <si>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</si>
  <si>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</si>
  <si>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</si>
  <si>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278</t>
    <phoneticPr fontId="2"/>
  </si>
  <si>
    <t>0015</t>
    <phoneticPr fontId="2"/>
  </si>
  <si>
    <t>1614</t>
    <phoneticPr fontId="2"/>
  </si>
  <si>
    <t>7046</t>
    <phoneticPr fontId="2"/>
  </si>
  <si>
    <t>大川</t>
    <rPh sb="0" eb="2">
      <t>オオカワ</t>
    </rPh>
    <phoneticPr fontId="2"/>
  </si>
  <si>
    <t>莉茉</t>
    <rPh sb="0" eb="1">
      <t>リ</t>
    </rPh>
    <rPh sb="1" eb="2">
      <t>マツ</t>
    </rPh>
    <phoneticPr fontId="2"/>
  </si>
  <si>
    <t>オオカワ</t>
    <phoneticPr fontId="2"/>
  </si>
  <si>
    <t>リマ</t>
    <phoneticPr fontId="2"/>
  </si>
  <si>
    <t>野田市立南部小学校</t>
    <rPh sb="0" eb="9">
      <t>ノダシリツナンブショウガッコウ</t>
    </rPh>
    <phoneticPr fontId="2"/>
  </si>
  <si>
    <t>飯塚</t>
    <rPh sb="0" eb="2">
      <t>イイヅカ</t>
    </rPh>
    <phoneticPr fontId="2"/>
  </si>
  <si>
    <t>結彩奈</t>
    <rPh sb="0" eb="3">
      <t>ユイサイナ</t>
    </rPh>
    <phoneticPr fontId="2"/>
  </si>
  <si>
    <t>イイヅカ</t>
    <phoneticPr fontId="2"/>
  </si>
  <si>
    <t>ユイナ</t>
    <phoneticPr fontId="2"/>
  </si>
  <si>
    <t>中村</t>
    <rPh sb="0" eb="2">
      <t>ナカムラ</t>
    </rPh>
    <phoneticPr fontId="2"/>
  </si>
  <si>
    <t>桃</t>
    <rPh sb="0" eb="1">
      <t>モモ</t>
    </rPh>
    <phoneticPr fontId="2"/>
  </si>
  <si>
    <t>ナカムラ</t>
    <phoneticPr fontId="2"/>
  </si>
  <si>
    <t>もも</t>
    <phoneticPr fontId="2"/>
  </si>
  <si>
    <t>山口</t>
    <rPh sb="0" eb="2">
      <t>ヤマグチ</t>
    </rPh>
    <phoneticPr fontId="2"/>
  </si>
  <si>
    <t>千桜</t>
    <rPh sb="0" eb="1">
      <t>チ</t>
    </rPh>
    <rPh sb="1" eb="2">
      <t>サクラ</t>
    </rPh>
    <phoneticPr fontId="2"/>
  </si>
  <si>
    <t>ヤマグチ</t>
    <phoneticPr fontId="2"/>
  </si>
  <si>
    <t>チオ</t>
    <phoneticPr fontId="2"/>
  </si>
  <si>
    <t>野田市立二ツ塚小学校</t>
    <rPh sb="0" eb="2">
      <t>ノダシ</t>
    </rPh>
    <rPh sb="2" eb="10">
      <t>リツフタツツカショウガッコウ</t>
    </rPh>
    <phoneticPr fontId="2"/>
  </si>
  <si>
    <t>日下</t>
    <rPh sb="0" eb="2">
      <t>クサカ</t>
    </rPh>
    <phoneticPr fontId="2"/>
  </si>
  <si>
    <t>彩葉</t>
    <rPh sb="0" eb="2">
      <t>イロハ</t>
    </rPh>
    <phoneticPr fontId="2"/>
  </si>
  <si>
    <t>クサカ</t>
    <phoneticPr fontId="2"/>
  </si>
  <si>
    <t>イロハ</t>
    <phoneticPr fontId="2"/>
  </si>
  <si>
    <t>橋本</t>
    <rPh sb="0" eb="2">
      <t>ハシモト</t>
    </rPh>
    <phoneticPr fontId="2"/>
  </si>
  <si>
    <t>実和</t>
    <rPh sb="0" eb="2">
      <t>ミワ</t>
    </rPh>
    <phoneticPr fontId="2"/>
  </si>
  <si>
    <t>ハシモト</t>
    <phoneticPr fontId="2"/>
  </si>
  <si>
    <t>ミワ</t>
    <phoneticPr fontId="2"/>
  </si>
  <si>
    <t>流山市立東深井小学校</t>
    <rPh sb="0" eb="10">
      <t>ナガレヤマシリツヒガシフカイショウガッコウ</t>
    </rPh>
    <phoneticPr fontId="2"/>
  </si>
  <si>
    <t>美音</t>
    <rPh sb="0" eb="2">
      <t>ミオン</t>
    </rPh>
    <phoneticPr fontId="2"/>
  </si>
  <si>
    <t>ミノン</t>
    <phoneticPr fontId="2"/>
  </si>
  <si>
    <t>石森</t>
    <rPh sb="0" eb="2">
      <t>イシモリ</t>
    </rPh>
    <phoneticPr fontId="2"/>
  </si>
  <si>
    <t>舞桜</t>
    <rPh sb="0" eb="2">
      <t>マイサクラ</t>
    </rPh>
    <phoneticPr fontId="2"/>
  </si>
  <si>
    <t>イシモリ</t>
    <phoneticPr fontId="2"/>
  </si>
  <si>
    <t>マオ</t>
    <phoneticPr fontId="2"/>
  </si>
  <si>
    <t>萩原</t>
    <rPh sb="0" eb="2">
      <t>ハギワラ</t>
    </rPh>
    <phoneticPr fontId="2"/>
  </si>
  <si>
    <t>美優</t>
    <rPh sb="0" eb="2">
      <t>ミユウ</t>
    </rPh>
    <phoneticPr fontId="2"/>
  </si>
  <si>
    <t>ハギワラ</t>
    <phoneticPr fontId="2"/>
  </si>
  <si>
    <t>ミユウ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</si>
</sst>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Yu Gothic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41" fillId="0" borderId="37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83820</xdr:colOff>
      <xdr:row>24</xdr:row>
      <xdr:rowOff>114300</xdr:rowOff>
    </xdr:from>
    <xdr:to>
      <xdr:col>1</xdr:col>
      <xdr:colOff>365760</xdr:colOff>
      <xdr:row>25</xdr:row>
      <xdr:rowOff>167640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9F58412-BBDA-4F40-8A96-6E928C147C70}"/>
            </a:ext>
          </a:extLst>
        </xdr:cNvPr>
        <xdr:cNvSpPr/>
      </xdr:nvSpPr>
      <xdr:spPr>
        <a:xfrm>
          <a:off x="502920" y="5295900"/>
          <a:ext cx="281940" cy="25146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7" t="s">
        <v>187</v>
      </c>
      <c r="K2" s="254"/>
      <c r="L2" s="254"/>
      <c r="M2" s="254"/>
      <c r="N2" s="254"/>
      <c r="O2" s="255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51" t="s">
        <v>159</v>
      </c>
      <c r="K3" s="252"/>
      <c r="L3" s="252"/>
      <c r="M3" s="252"/>
      <c r="N3" s="252"/>
      <c r="O3" s="253"/>
      <c r="P3" s="119" t="s">
        <v>202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434252460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1">
        <v>21006</v>
      </c>
      <c r="K5" s="231"/>
      <c r="L5" s="231"/>
      <c r="M5" s="231"/>
      <c r="N5" s="231"/>
      <c r="O5" s="231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67"/>
      <c r="C6" s="170" t="s">
        <v>175</v>
      </c>
      <c r="D6" s="171"/>
      <c r="E6" s="172" t="s">
        <v>176</v>
      </c>
      <c r="F6" s="173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9"/>
      <c r="B7" s="167"/>
      <c r="C7" s="174" t="s">
        <v>207</v>
      </c>
      <c r="D7" s="135"/>
      <c r="E7" s="175" t="s">
        <v>208</v>
      </c>
      <c r="F7" s="136"/>
      <c r="G7" s="233">
        <v>514592739</v>
      </c>
      <c r="H7" s="233"/>
      <c r="I7" s="233"/>
      <c r="J7" s="233">
        <v>18432</v>
      </c>
      <c r="K7" s="233"/>
      <c r="L7" s="233"/>
      <c r="M7" s="233"/>
      <c r="N7" s="233"/>
      <c r="O7" s="233"/>
      <c r="P7" s="207" t="s">
        <v>72</v>
      </c>
      <c r="Q7" s="208"/>
      <c r="R7" s="169" t="s">
        <v>209</v>
      </c>
      <c r="S7" s="169"/>
      <c r="T7" s="169"/>
      <c r="U7" s="169"/>
      <c r="V7" s="50" t="s">
        <v>73</v>
      </c>
      <c r="W7" s="158" t="s">
        <v>210</v>
      </c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48</v>
      </c>
    </row>
    <row r="8" spans="1:51" ht="18" customHeight="1">
      <c r="A8" s="99"/>
      <c r="B8" s="167"/>
      <c r="C8" s="176" t="s">
        <v>205</v>
      </c>
      <c r="D8" s="138"/>
      <c r="E8" s="177" t="s">
        <v>206</v>
      </c>
      <c r="F8" s="139"/>
      <c r="G8" s="233"/>
      <c r="H8" s="233"/>
      <c r="I8" s="233"/>
      <c r="J8" s="233"/>
      <c r="K8" s="233"/>
      <c r="L8" s="233"/>
      <c r="M8" s="233"/>
      <c r="N8" s="233"/>
      <c r="O8" s="233"/>
      <c r="P8" s="161" t="s">
        <v>211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" customHeight="1">
      <c r="A9" s="99" t="s">
        <v>150</v>
      </c>
      <c r="B9" s="167"/>
      <c r="C9" s="178" t="s">
        <v>216</v>
      </c>
      <c r="D9" s="135"/>
      <c r="E9" s="175" t="s">
        <v>218</v>
      </c>
      <c r="F9" s="136"/>
      <c r="G9" s="233">
        <v>510197995</v>
      </c>
      <c r="H9" s="233"/>
      <c r="I9" s="233"/>
      <c r="J9" s="233">
        <v>24095</v>
      </c>
      <c r="K9" s="233"/>
      <c r="L9" s="233"/>
      <c r="M9" s="233"/>
      <c r="N9" s="233"/>
      <c r="O9" s="233"/>
      <c r="P9" s="207" t="s">
        <v>72</v>
      </c>
      <c r="Q9" s="208"/>
      <c r="R9" s="234" t="s">
        <v>219</v>
      </c>
      <c r="S9" s="169"/>
      <c r="T9" s="169"/>
      <c r="U9" s="169"/>
      <c r="V9" s="50" t="s">
        <v>73</v>
      </c>
      <c r="W9" s="158" t="s">
        <v>220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60"/>
      <c r="AK9" s="58" t="s">
        <v>193</v>
      </c>
      <c r="AL9" s="83" t="s">
        <v>212</v>
      </c>
      <c r="AM9" s="84"/>
      <c r="AN9" s="84"/>
      <c r="AO9" s="84"/>
      <c r="AP9" s="84"/>
      <c r="AQ9" s="84"/>
      <c r="AR9" s="84"/>
      <c r="AS9" s="59" t="s">
        <v>194</v>
      </c>
      <c r="AT9" s="78">
        <v>48</v>
      </c>
    </row>
    <row r="10" spans="1:51" ht="18" customHeight="1">
      <c r="A10" s="99"/>
      <c r="B10" s="167"/>
      <c r="C10" s="176" t="s">
        <v>215</v>
      </c>
      <c r="D10" s="138"/>
      <c r="E10" s="177" t="s">
        <v>217</v>
      </c>
      <c r="F10" s="139"/>
      <c r="G10" s="233"/>
      <c r="H10" s="233"/>
      <c r="I10" s="233"/>
      <c r="J10" s="233"/>
      <c r="K10" s="233"/>
      <c r="L10" s="233"/>
      <c r="M10" s="233"/>
      <c r="N10" s="233"/>
      <c r="O10" s="233"/>
      <c r="P10" s="161" t="s">
        <v>221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85" t="s">
        <v>222</v>
      </c>
      <c r="AL10" s="86"/>
      <c r="AM10" s="86"/>
      <c r="AN10" s="86"/>
      <c r="AO10" s="60" t="s">
        <v>195</v>
      </c>
      <c r="AP10" s="87" t="s">
        <v>223</v>
      </c>
      <c r="AQ10" s="86"/>
      <c r="AR10" s="86"/>
      <c r="AS10" s="88"/>
      <c r="AT10" s="78"/>
    </row>
    <row r="11" spans="1:51" ht="14.4" customHeight="1">
      <c r="A11" s="99" t="s">
        <v>151</v>
      </c>
      <c r="B11" s="167"/>
      <c r="C11" s="174" t="s">
        <v>225</v>
      </c>
      <c r="D11" s="135"/>
      <c r="E11" s="175" t="s">
        <v>227</v>
      </c>
      <c r="F11" s="136"/>
      <c r="G11" s="233">
        <v>514729643</v>
      </c>
      <c r="H11" s="233"/>
      <c r="I11" s="233"/>
      <c r="J11" s="233"/>
      <c r="K11" s="233"/>
      <c r="L11" s="233"/>
      <c r="M11" s="233"/>
      <c r="N11" s="233"/>
      <c r="O11" s="233"/>
      <c r="P11" s="207" t="s">
        <v>72</v>
      </c>
      <c r="Q11" s="208"/>
      <c r="R11" s="234" t="s">
        <v>219</v>
      </c>
      <c r="S11" s="169"/>
      <c r="T11" s="169"/>
      <c r="U11" s="169"/>
      <c r="V11" s="50" t="s">
        <v>73</v>
      </c>
      <c r="W11" s="158" t="s">
        <v>228</v>
      </c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K11" s="58" t="s">
        <v>193</v>
      </c>
      <c r="AL11" s="89" t="s">
        <v>230</v>
      </c>
      <c r="AM11" s="84"/>
      <c r="AN11" s="84"/>
      <c r="AO11" s="84"/>
      <c r="AP11" s="84"/>
      <c r="AQ11" s="84"/>
      <c r="AR11" s="84"/>
      <c r="AS11" s="59" t="s">
        <v>194</v>
      </c>
      <c r="AT11" s="78">
        <v>47</v>
      </c>
    </row>
    <row r="12" spans="1:51" ht="18" customHeight="1">
      <c r="A12" s="99"/>
      <c r="B12" s="167"/>
      <c r="C12" s="176" t="s">
        <v>224</v>
      </c>
      <c r="D12" s="138"/>
      <c r="E12" s="177" t="s">
        <v>226</v>
      </c>
      <c r="F12" s="139"/>
      <c r="G12" s="233"/>
      <c r="H12" s="233"/>
      <c r="I12" s="233"/>
      <c r="J12" s="233"/>
      <c r="K12" s="233"/>
      <c r="L12" s="233"/>
      <c r="M12" s="233"/>
      <c r="N12" s="233"/>
      <c r="O12" s="233"/>
      <c r="P12" s="161" t="s">
        <v>229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179" t="s">
        <v>231</v>
      </c>
      <c r="AL12" s="86"/>
      <c r="AM12" s="86"/>
      <c r="AN12" s="86"/>
      <c r="AO12" s="60" t="s">
        <v>195</v>
      </c>
      <c r="AP12" s="197" t="s">
        <v>232</v>
      </c>
      <c r="AQ12" s="86"/>
      <c r="AR12" s="86"/>
      <c r="AS12" s="88"/>
      <c r="AT12" s="78"/>
    </row>
    <row r="13" spans="1:51" ht="15" customHeight="1">
      <c r="A13" s="99" t="s">
        <v>152</v>
      </c>
      <c r="B13" s="167"/>
      <c r="C13" s="174" t="s">
        <v>235</v>
      </c>
      <c r="D13" s="135"/>
      <c r="E13" s="175" t="s">
        <v>236</v>
      </c>
      <c r="F13" s="136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8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9"/>
      <c r="B14" s="167"/>
      <c r="C14" s="176" t="s">
        <v>233</v>
      </c>
      <c r="D14" s="138"/>
      <c r="E14" s="177" t="s">
        <v>234</v>
      </c>
      <c r="F14" s="139"/>
      <c r="G14" s="237"/>
      <c r="H14" s="237"/>
      <c r="I14" s="237"/>
      <c r="J14" s="237"/>
      <c r="K14" s="237"/>
      <c r="L14" s="237"/>
      <c r="M14" s="237"/>
      <c r="N14" s="237"/>
      <c r="O14" s="237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8" t="s">
        <v>166</v>
      </c>
      <c r="B15" s="167"/>
      <c r="C15" s="174" t="s">
        <v>235</v>
      </c>
      <c r="D15" s="135"/>
      <c r="E15" s="175" t="s">
        <v>236</v>
      </c>
      <c r="F15" s="136"/>
      <c r="G15" s="237"/>
      <c r="H15" s="237"/>
      <c r="I15" s="237"/>
      <c r="J15" s="237"/>
      <c r="K15" s="237"/>
      <c r="L15" s="237"/>
      <c r="M15" s="237"/>
      <c r="N15" s="237"/>
      <c r="O15" s="237"/>
      <c r="P15" s="207" t="s">
        <v>72</v>
      </c>
      <c r="Q15" s="208"/>
      <c r="R15" s="234" t="s">
        <v>237</v>
      </c>
      <c r="S15" s="169"/>
      <c r="T15" s="169"/>
      <c r="U15" s="169"/>
      <c r="V15" s="49" t="s">
        <v>73</v>
      </c>
      <c r="W15" s="158" t="s">
        <v>238</v>
      </c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58" t="s">
        <v>193</v>
      </c>
      <c r="AL15" s="83" t="s">
        <v>230</v>
      </c>
      <c r="AM15" s="84"/>
      <c r="AN15" s="84"/>
      <c r="AO15" s="84"/>
      <c r="AP15" s="84"/>
      <c r="AQ15" s="84"/>
      <c r="AR15" s="84"/>
      <c r="AS15" s="59" t="s">
        <v>194</v>
      </c>
      <c r="AT15" s="78">
        <v>47</v>
      </c>
    </row>
    <row r="16" spans="1:51" ht="18" customHeight="1">
      <c r="A16" s="99"/>
      <c r="B16" s="167"/>
      <c r="C16" s="176" t="s">
        <v>233</v>
      </c>
      <c r="D16" s="138"/>
      <c r="E16" s="177" t="s">
        <v>234</v>
      </c>
      <c r="F16" s="139"/>
      <c r="G16" s="237"/>
      <c r="H16" s="237"/>
      <c r="I16" s="237"/>
      <c r="J16" s="237"/>
      <c r="K16" s="237"/>
      <c r="L16" s="237"/>
      <c r="M16" s="237"/>
      <c r="N16" s="237"/>
      <c r="O16" s="237"/>
      <c r="P16" s="161" t="s">
        <v>221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85" t="s">
        <v>239</v>
      </c>
      <c r="AL16" s="86"/>
      <c r="AM16" s="86"/>
      <c r="AN16" s="86"/>
      <c r="AO16" s="60" t="s">
        <v>195</v>
      </c>
      <c r="AP16" s="87" t="s">
        <v>240</v>
      </c>
      <c r="AQ16" s="86"/>
      <c r="AR16" s="86"/>
      <c r="AS16" s="88"/>
      <c r="AT16" s="78"/>
    </row>
    <row r="17" spans="1:46">
      <c r="A17" s="99" t="s">
        <v>6</v>
      </c>
      <c r="B17" s="167"/>
      <c r="C17" s="225" t="str">
        <f>IF(P16="","",P16)</f>
        <v>千葉県野田市西三ヶ尾739-2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67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67"/>
      <c r="C19" s="225" t="str">
        <f>IF(AL15="","",AL15&amp;"-"&amp;AK16&amp;"-"&amp;AP16)</f>
        <v>090-1614-7046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67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67"/>
      <c r="C21" s="247">
        <v>90</v>
      </c>
      <c r="D21" s="239"/>
      <c r="E21" s="239">
        <v>1614</v>
      </c>
      <c r="F21" s="239"/>
      <c r="G21" s="239">
        <v>7046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2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65" t="s">
        <v>154</v>
      </c>
      <c r="C23" s="226" t="s">
        <v>173</v>
      </c>
      <c r="D23" s="227"/>
      <c r="E23" s="228" t="s">
        <v>174</v>
      </c>
      <c r="F23" s="229"/>
      <c r="G23" s="165" t="s">
        <v>155</v>
      </c>
      <c r="H23" s="165"/>
      <c r="I23" s="165" t="s">
        <v>156</v>
      </c>
      <c r="J23" s="165"/>
      <c r="K23" s="165"/>
      <c r="L23" s="165"/>
      <c r="M23" s="165" t="s">
        <v>157</v>
      </c>
      <c r="N23" s="165"/>
      <c r="O23" s="165"/>
      <c r="P23" s="164" t="s">
        <v>167</v>
      </c>
      <c r="Q23" s="165"/>
      <c r="R23" s="165"/>
      <c r="S23" s="165"/>
      <c r="T23" s="16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67"/>
      <c r="C24" s="215" t="s">
        <v>171</v>
      </c>
      <c r="D24" s="216"/>
      <c r="E24" s="217" t="s">
        <v>172</v>
      </c>
      <c r="F24" s="218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"/>
      <c r="V24" s="1"/>
      <c r="W24" s="1"/>
      <c r="X24" s="1"/>
      <c r="Y24" s="150" t="s">
        <v>168</v>
      </c>
      <c r="Z24" s="118"/>
      <c r="AA24" s="118"/>
      <c r="AB24" s="118"/>
      <c r="AC24" s="118"/>
      <c r="AD24" s="118"/>
      <c r="AE24" s="118"/>
      <c r="AF24" s="118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132">
        <v>1</v>
      </c>
      <c r="C25" s="174" t="s">
        <v>243</v>
      </c>
      <c r="D25" s="135"/>
      <c r="E25" s="175" t="s">
        <v>244</v>
      </c>
      <c r="F25" s="136"/>
      <c r="G25" s="122">
        <v>6</v>
      </c>
      <c r="H25" s="123"/>
      <c r="I25" s="230" t="s">
        <v>245</v>
      </c>
      <c r="J25" s="126"/>
      <c r="K25" s="126"/>
      <c r="L25" s="123"/>
      <c r="M25" s="122"/>
      <c r="N25" s="126"/>
      <c r="O25" s="123"/>
      <c r="P25" s="122">
        <v>152</v>
      </c>
      <c r="Q25" s="126"/>
      <c r="R25" s="126"/>
      <c r="S25" s="126"/>
      <c r="T25" s="128"/>
      <c r="U25" s="1"/>
      <c r="V25" s="1"/>
      <c r="W25" s="1"/>
      <c r="X25" s="1"/>
      <c r="Y25" s="241">
        <v>12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76" t="s">
        <v>241</v>
      </c>
      <c r="D26" s="138"/>
      <c r="E26" s="177" t="s">
        <v>242</v>
      </c>
      <c r="F26" s="139"/>
      <c r="G26" s="124"/>
      <c r="H26" s="125"/>
      <c r="I26" s="124"/>
      <c r="J26" s="127"/>
      <c r="K26" s="127"/>
      <c r="L26" s="125"/>
      <c r="M26" s="124"/>
      <c r="N26" s="127"/>
      <c r="O26" s="125"/>
      <c r="P26" s="124"/>
      <c r="Q26" s="127"/>
      <c r="R26" s="127"/>
      <c r="S26" s="127"/>
      <c r="T26" s="129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74" t="s">
        <v>248</v>
      </c>
      <c r="D27" s="135"/>
      <c r="E27" s="175" t="s">
        <v>249</v>
      </c>
      <c r="F27" s="136"/>
      <c r="G27" s="122">
        <v>6</v>
      </c>
      <c r="H27" s="123"/>
      <c r="I27" s="230" t="s">
        <v>245</v>
      </c>
      <c r="J27" s="126"/>
      <c r="K27" s="126"/>
      <c r="L27" s="123"/>
      <c r="M27" s="122"/>
      <c r="N27" s="126"/>
      <c r="O27" s="123"/>
      <c r="P27" s="122">
        <v>152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76" t="s">
        <v>246</v>
      </c>
      <c r="D28" s="138"/>
      <c r="E28" s="177" t="s">
        <v>247</v>
      </c>
      <c r="F28" s="139"/>
      <c r="G28" s="124"/>
      <c r="H28" s="125"/>
      <c r="I28" s="124"/>
      <c r="J28" s="127"/>
      <c r="K28" s="127"/>
      <c r="L28" s="125"/>
      <c r="M28" s="124"/>
      <c r="N28" s="127"/>
      <c r="O28" s="125"/>
      <c r="P28" s="124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74" t="s">
        <v>252</v>
      </c>
      <c r="D29" s="135"/>
      <c r="E29" s="175" t="s">
        <v>253</v>
      </c>
      <c r="F29" s="136"/>
      <c r="G29" s="122">
        <v>6</v>
      </c>
      <c r="H29" s="123"/>
      <c r="I29" s="230" t="s">
        <v>245</v>
      </c>
      <c r="J29" s="126"/>
      <c r="K29" s="126"/>
      <c r="L29" s="123"/>
      <c r="M29" s="122"/>
      <c r="N29" s="126"/>
      <c r="O29" s="123"/>
      <c r="P29" s="122">
        <v>166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76" t="s">
        <v>250</v>
      </c>
      <c r="D30" s="138"/>
      <c r="E30" s="177" t="s">
        <v>251</v>
      </c>
      <c r="F30" s="139"/>
      <c r="G30" s="124"/>
      <c r="H30" s="125"/>
      <c r="I30" s="124"/>
      <c r="J30" s="127"/>
      <c r="K30" s="127"/>
      <c r="L30" s="125"/>
      <c r="M30" s="124"/>
      <c r="N30" s="127"/>
      <c r="O30" s="125"/>
      <c r="P30" s="124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74" t="s">
        <v>256</v>
      </c>
      <c r="D31" s="135"/>
      <c r="E31" s="175" t="s">
        <v>257</v>
      </c>
      <c r="F31" s="136"/>
      <c r="G31" s="122">
        <v>5</v>
      </c>
      <c r="H31" s="123"/>
      <c r="I31" s="230" t="s">
        <v>258</v>
      </c>
      <c r="J31" s="126"/>
      <c r="K31" s="126"/>
      <c r="L31" s="123"/>
      <c r="M31" s="122"/>
      <c r="N31" s="126"/>
      <c r="O31" s="123"/>
      <c r="P31" s="122">
        <v>144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76" t="s">
        <v>254</v>
      </c>
      <c r="D32" s="138"/>
      <c r="E32" s="177" t="s">
        <v>255</v>
      </c>
      <c r="F32" s="139"/>
      <c r="G32" s="124"/>
      <c r="H32" s="125"/>
      <c r="I32" s="124"/>
      <c r="J32" s="127"/>
      <c r="K32" s="127"/>
      <c r="L32" s="125"/>
      <c r="M32" s="124"/>
      <c r="N32" s="127"/>
      <c r="O32" s="125"/>
      <c r="P32" s="124"/>
      <c r="Q32" s="127"/>
      <c r="R32" s="127"/>
      <c r="S32" s="127"/>
      <c r="T32" s="129"/>
      <c r="U32" s="1"/>
      <c r="V32" s="1"/>
      <c r="W32" s="1"/>
      <c r="X32" s="1"/>
      <c r="Y32" s="150" t="s">
        <v>197</v>
      </c>
      <c r="Z32" s="118"/>
      <c r="AA32" s="118"/>
      <c r="AB32" s="118"/>
      <c r="AC32" s="118"/>
      <c r="AD32" s="118"/>
      <c r="AE32" s="118"/>
      <c r="AF32" s="118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74" t="s">
        <v>261</v>
      </c>
      <c r="D33" s="135"/>
      <c r="E33" s="175" t="s">
        <v>262</v>
      </c>
      <c r="F33" s="136"/>
      <c r="G33" s="122">
        <v>5</v>
      </c>
      <c r="H33" s="123"/>
      <c r="I33" s="230" t="s">
        <v>245</v>
      </c>
      <c r="J33" s="126"/>
      <c r="K33" s="126"/>
      <c r="L33" s="123"/>
      <c r="M33" s="122"/>
      <c r="N33" s="126"/>
      <c r="O33" s="123"/>
      <c r="P33" s="122">
        <v>142</v>
      </c>
      <c r="Q33" s="126"/>
      <c r="R33" s="126"/>
      <c r="S33" s="126"/>
      <c r="T33" s="128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76" t="s">
        <v>259</v>
      </c>
      <c r="D34" s="138"/>
      <c r="E34" s="177" t="s">
        <v>260</v>
      </c>
      <c r="F34" s="139"/>
      <c r="G34" s="124"/>
      <c r="H34" s="125"/>
      <c r="I34" s="124"/>
      <c r="J34" s="127"/>
      <c r="K34" s="127"/>
      <c r="L34" s="125"/>
      <c r="M34" s="124"/>
      <c r="N34" s="127"/>
      <c r="O34" s="125"/>
      <c r="P34" s="124"/>
      <c r="Q34" s="127"/>
      <c r="R34" s="127"/>
      <c r="S34" s="127"/>
      <c r="T34" s="129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74" t="s">
        <v>265</v>
      </c>
      <c r="D35" s="135"/>
      <c r="E35" s="175" t="s">
        <v>266</v>
      </c>
      <c r="F35" s="136"/>
      <c r="G35" s="122">
        <v>4</v>
      </c>
      <c r="H35" s="123"/>
      <c r="I35" s="230" t="s">
        <v>267</v>
      </c>
      <c r="J35" s="126"/>
      <c r="K35" s="126"/>
      <c r="L35" s="123"/>
      <c r="M35" s="122"/>
      <c r="N35" s="126"/>
      <c r="O35" s="123"/>
      <c r="P35" s="122">
        <v>126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76" t="s">
        <v>263</v>
      </c>
      <c r="D36" s="138"/>
      <c r="E36" s="177" t="s">
        <v>264</v>
      </c>
      <c r="F36" s="139"/>
      <c r="G36" s="124"/>
      <c r="H36" s="125"/>
      <c r="I36" s="124"/>
      <c r="J36" s="127"/>
      <c r="K36" s="127"/>
      <c r="L36" s="125"/>
      <c r="M36" s="124"/>
      <c r="N36" s="127"/>
      <c r="O36" s="125"/>
      <c r="P36" s="124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74" t="s">
        <v>252</v>
      </c>
      <c r="D37" s="135"/>
      <c r="E37" s="175" t="s">
        <v>269</v>
      </c>
      <c r="F37" s="136"/>
      <c r="G37" s="122">
        <v>4</v>
      </c>
      <c r="H37" s="123"/>
      <c r="I37" s="230" t="s">
        <v>267</v>
      </c>
      <c r="J37" s="126"/>
      <c r="K37" s="126"/>
      <c r="L37" s="123"/>
      <c r="M37" s="122"/>
      <c r="N37" s="126"/>
      <c r="O37" s="123"/>
      <c r="P37" s="122">
        <v>136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76" t="s">
        <v>250</v>
      </c>
      <c r="D38" s="138"/>
      <c r="E38" s="177" t="s">
        <v>268</v>
      </c>
      <c r="F38" s="139"/>
      <c r="G38" s="124"/>
      <c r="H38" s="125"/>
      <c r="I38" s="124"/>
      <c r="J38" s="127"/>
      <c r="K38" s="127"/>
      <c r="L38" s="125"/>
      <c r="M38" s="124"/>
      <c r="N38" s="127"/>
      <c r="O38" s="125"/>
      <c r="P38" s="124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74" t="s">
        <v>272</v>
      </c>
      <c r="D39" s="135"/>
      <c r="E39" s="175" t="s">
        <v>273</v>
      </c>
      <c r="F39" s="136"/>
      <c r="G39" s="122">
        <v>5</v>
      </c>
      <c r="H39" s="123"/>
      <c r="I39" s="230" t="s">
        <v>267</v>
      </c>
      <c r="J39" s="126"/>
      <c r="K39" s="126"/>
      <c r="L39" s="123"/>
      <c r="M39" s="122"/>
      <c r="N39" s="126"/>
      <c r="O39" s="123"/>
      <c r="P39" s="122">
        <v>143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76" t="s">
        <v>270</v>
      </c>
      <c r="D40" s="138"/>
      <c r="E40" s="177" t="s">
        <v>271</v>
      </c>
      <c r="F40" s="139"/>
      <c r="G40" s="124"/>
      <c r="H40" s="125"/>
      <c r="I40" s="124"/>
      <c r="J40" s="127"/>
      <c r="K40" s="127"/>
      <c r="L40" s="125"/>
      <c r="M40" s="124"/>
      <c r="N40" s="127"/>
      <c r="O40" s="125"/>
      <c r="P40" s="124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74" t="s">
        <v>276</v>
      </c>
      <c r="D41" s="135"/>
      <c r="E41" s="175" t="s">
        <v>277</v>
      </c>
      <c r="F41" s="136"/>
      <c r="G41" s="122">
        <v>5</v>
      </c>
      <c r="H41" s="123"/>
      <c r="I41" s="230" t="s">
        <v>258</v>
      </c>
      <c r="J41" s="126"/>
      <c r="K41" s="126"/>
      <c r="L41" s="123"/>
      <c r="M41" s="122"/>
      <c r="N41" s="126"/>
      <c r="O41" s="123"/>
      <c r="P41" s="122">
        <v>140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76" t="s">
        <v>274</v>
      </c>
      <c r="D42" s="138"/>
      <c r="E42" s="177" t="s">
        <v>275</v>
      </c>
      <c r="F42" s="139"/>
      <c r="G42" s="124"/>
      <c r="H42" s="125"/>
      <c r="I42" s="124"/>
      <c r="J42" s="127"/>
      <c r="K42" s="127"/>
      <c r="L42" s="125"/>
      <c r="M42" s="124"/>
      <c r="N42" s="127"/>
      <c r="O42" s="125"/>
      <c r="P42" s="124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/>
      <c r="C43" s="134"/>
      <c r="D43" s="135"/>
      <c r="E43" s="135"/>
      <c r="F43" s="136"/>
      <c r="G43" s="122"/>
      <c r="H43" s="123"/>
      <c r="I43" s="122"/>
      <c r="J43" s="126"/>
      <c r="K43" s="126"/>
      <c r="L43" s="123"/>
      <c r="M43" s="122"/>
      <c r="N43" s="126"/>
      <c r="O43" s="123"/>
      <c r="P43" s="122"/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24"/>
      <c r="H44" s="125"/>
      <c r="I44" s="124"/>
      <c r="J44" s="127"/>
      <c r="K44" s="127"/>
      <c r="L44" s="125"/>
      <c r="M44" s="124"/>
      <c r="N44" s="127"/>
      <c r="O44" s="125"/>
      <c r="P44" s="124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34"/>
      <c r="D45" s="135"/>
      <c r="E45" s="135"/>
      <c r="F45" s="136"/>
      <c r="G45" s="122"/>
      <c r="H45" s="123"/>
      <c r="I45" s="122"/>
      <c r="J45" s="126"/>
      <c r="K45" s="126"/>
      <c r="L45" s="123"/>
      <c r="M45" s="122"/>
      <c r="N45" s="126"/>
      <c r="O45" s="123"/>
      <c r="P45" s="122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24"/>
      <c r="H46" s="125"/>
      <c r="I46" s="124"/>
      <c r="J46" s="127"/>
      <c r="K46" s="127"/>
      <c r="L46" s="125"/>
      <c r="M46" s="124"/>
      <c r="N46" s="127"/>
      <c r="O46" s="125"/>
      <c r="P46" s="124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134"/>
      <c r="D47" s="135"/>
      <c r="E47" s="135"/>
      <c r="F47" s="136"/>
      <c r="G47" s="122"/>
      <c r="H47" s="123"/>
      <c r="I47" s="122"/>
      <c r="J47" s="126"/>
      <c r="K47" s="126"/>
      <c r="L47" s="123"/>
      <c r="M47" s="122"/>
      <c r="N47" s="126"/>
      <c r="O47" s="123"/>
      <c r="P47" s="122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/>
      <c r="D48" s="223"/>
      <c r="E48" s="223"/>
      <c r="F48" s="224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8">
        <v>13</v>
      </c>
      <c r="B49" s="100"/>
      <c r="C49" s="102"/>
      <c r="D49" s="103"/>
      <c r="E49" s="103"/>
      <c r="F49" s="104"/>
      <c r="G49" s="90"/>
      <c r="H49" s="92"/>
      <c r="I49" s="90"/>
      <c r="J49" s="91"/>
      <c r="K49" s="91"/>
      <c r="L49" s="92"/>
      <c r="M49" s="90"/>
      <c r="N49" s="91"/>
      <c r="O49" s="92"/>
      <c r="P49" s="90"/>
      <c r="Q49" s="91"/>
      <c r="R49" s="91"/>
      <c r="S49" s="91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01"/>
      <c r="C50" s="105"/>
      <c r="D50" s="106"/>
      <c r="E50" s="106"/>
      <c r="F50" s="107"/>
      <c r="G50" s="93"/>
      <c r="H50" s="95"/>
      <c r="I50" s="93"/>
      <c r="J50" s="94"/>
      <c r="K50" s="94"/>
      <c r="L50" s="95"/>
      <c r="M50" s="93"/>
      <c r="N50" s="94"/>
      <c r="O50" s="95"/>
      <c r="P50" s="93"/>
      <c r="Q50" s="94"/>
      <c r="R50" s="94"/>
      <c r="S50" s="94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100"/>
      <c r="C51" s="102"/>
      <c r="D51" s="103"/>
      <c r="E51" s="103"/>
      <c r="F51" s="104"/>
      <c r="G51" s="90"/>
      <c r="H51" s="92"/>
      <c r="I51" s="90"/>
      <c r="J51" s="91"/>
      <c r="K51" s="91"/>
      <c r="L51" s="92"/>
      <c r="M51" s="90"/>
      <c r="N51" s="91"/>
      <c r="O51" s="92"/>
      <c r="P51" s="90"/>
      <c r="Q51" s="91"/>
      <c r="R51" s="91"/>
      <c r="S51" s="91"/>
      <c r="T51" s="9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5"/>
      <c r="F52" s="116"/>
      <c r="G52" s="108"/>
      <c r="H52" s="109"/>
      <c r="I52" s="108"/>
      <c r="J52" s="110"/>
      <c r="K52" s="110"/>
      <c r="L52" s="109"/>
      <c r="M52" s="108"/>
      <c r="N52" s="110"/>
      <c r="O52" s="109"/>
      <c r="P52" s="108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2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N.VENUS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2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3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大川　莉茉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 t="str">
        <f>IF(入力!M25="","",入力!M25)</f>
        <v/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飯塚　結彩奈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野田市立南部小学校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 t="str">
        <f>IF(入力!M27="","",入力!M27)</f>
        <v/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中村　桃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野田市立南部小学校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 t="str">
        <f>IF(入力!M29="","",入力!M29)</f>
        <v/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山口　千桜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 t="str">
        <f>IF(入力!M31="","",入力!M31)</f>
        <v/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日下　彩葉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野田市立南部小学校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 t="str">
        <f>IF(入力!M33="","",入力!M33)</f>
        <v/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橋本　実和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流山市立東深井小学校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 t="str">
        <f>IF(入力!M35="","",入力!M35)</f>
        <v/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中村　美音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流山市立東深井小学校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 t="str">
        <f>IF(入力!M37="","",入力!M37)</f>
        <v/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石森　舞桜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流山市立東深井小学校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 t="str">
        <f>IF(入力!M39="","",入力!M39)</f>
        <v/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萩原　美優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野田市立二ツ塚小学校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エヌ・ビーナス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野田市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東武アーバンパークライン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N.VENUS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(女子)</v>
      </c>
      <c r="V17" s="395"/>
      <c r="W17" s="395"/>
      <c r="X17" s="396"/>
      <c r="Y17" s="420">
        <f>IF(入力!C4="","",入力!C4)</f>
        <v>434252460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梅郷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>
        <f>IF(入力!J7="","",入力!J7)</f>
        <v>18432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>
        <f>IF(入力!J9="","",入力!J9)</f>
        <v>24095</v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 t="str">
        <f>IF(入力!M7="","",入力!M7)</f>
        <v/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テラマエ　ノリタカ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48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277</v>
      </c>
      <c r="AC22" s="339"/>
      <c r="AD22" s="339"/>
      <c r="AE22" s="339"/>
      <c r="AF22" s="16" t="s">
        <v>73</v>
      </c>
      <c r="AG22" s="339" t="str">
        <f>IF(入力!W7="","",入力!W7)</f>
        <v>0034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090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寺前　式孝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>千葉県柏市藤心1-18-9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3572</v>
      </c>
      <c r="AY23" s="329"/>
      <c r="AZ23" s="329"/>
      <c r="BA23" s="329"/>
      <c r="BB23" s="19" t="s">
        <v>76</v>
      </c>
      <c r="BC23" s="329" t="str">
        <f>IF(入力!AP8="","",入力!AP8)</f>
        <v>0521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サカマキ　トシヒロ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48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278</v>
      </c>
      <c r="AC24" s="339"/>
      <c r="AD24" s="339"/>
      <c r="AE24" s="339"/>
      <c r="AF24" s="16" t="s">
        <v>73</v>
      </c>
      <c r="AG24" s="339" t="str">
        <f>IF(入力!W9="","",入力!W9)</f>
        <v>0015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090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坂巻　利博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千葉県野田市西三ヶ尾739-2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1614</v>
      </c>
      <c r="AY25" s="329"/>
      <c r="AZ25" s="329"/>
      <c r="BA25" s="329"/>
      <c r="BB25" s="19" t="s">
        <v>76</v>
      </c>
      <c r="BC25" s="329" t="str">
        <f>IF(入力!AP10="","",入力!AP10)</f>
        <v>7046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ハラ　ナツコ</v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>
        <f>IF(入力!AT11="","",入力!AT11)</f>
        <v>47</v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>278</v>
      </c>
      <c r="AC26" s="339"/>
      <c r="AD26" s="339"/>
      <c r="AE26" s="339"/>
      <c r="AF26" s="16" t="s">
        <v>73</v>
      </c>
      <c r="AG26" s="339" t="str">
        <f>IF(入力!W11="","",入力!W11)</f>
        <v>0011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>090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>原　奈津子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>千葉県野田市三ツ堀８３２-29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>8849</v>
      </c>
      <c r="AY27" s="329"/>
      <c r="AZ27" s="329"/>
      <c r="BA27" s="329"/>
      <c r="BB27" s="19" t="s">
        <v>76</v>
      </c>
      <c r="BC27" s="329" t="str">
        <f>IF(入力!AP12="","",入力!AP12)</f>
        <v>8025</v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サカマキ　トシヒロ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>
        <f>IF(入力!AT15="","",入力!AT15)</f>
        <v>47</v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278</v>
      </c>
      <c r="AC28" s="339"/>
      <c r="AD28" s="339"/>
      <c r="AE28" s="339"/>
      <c r="AF28" s="16" t="s">
        <v>73</v>
      </c>
      <c r="AG28" s="339" t="str">
        <f>IF(入力!W15="","",入力!W15)</f>
        <v>0015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090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坂巻　利博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千葉県野田市西三ヶ尾739-2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1614</v>
      </c>
      <c r="AY29" s="341"/>
      <c r="AZ29" s="341"/>
      <c r="BA29" s="341"/>
      <c r="BB29" s="73" t="s">
        <v>76</v>
      </c>
      <c r="BC29" s="341" t="str">
        <f>IF(入力!AP16="","",入力!AP16)</f>
        <v>7046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>
        <f>IF(入力!B25="","",入力!B25)</f>
        <v>1</v>
      </c>
      <c r="D34" s="290"/>
      <c r="E34" s="291"/>
      <c r="F34" s="295" t="str">
        <f>IF(入力!C26="","",入力!C25&amp;"　"&amp;入力!E25&amp;"
"&amp;入力!C26&amp;"　"&amp;入力!E26)</f>
        <v>オオカワ　リマ
大川　莉茉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6</v>
      </c>
      <c r="R34" s="302"/>
      <c r="S34" s="303"/>
      <c r="T34" s="307" t="str">
        <f>IF(入力!I25="","",入力!I25)</f>
        <v>野田市立南部小学校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 t="str">
        <f>IF(入力!M25="","",入力!M25)</f>
        <v/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152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イイヅカ　ユイナ
飯塚　結彩奈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6</v>
      </c>
      <c r="R36" s="302"/>
      <c r="S36" s="303"/>
      <c r="T36" s="307" t="str">
        <f>IF(入力!I27="","",入力!I27)</f>
        <v>野田市立南部小学校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 t="str">
        <f>IF(入力!M27="","",入力!M27)</f>
        <v/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152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ナカムラ　もも
中村　桃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6</v>
      </c>
      <c r="R38" s="302"/>
      <c r="S38" s="303"/>
      <c r="T38" s="307" t="str">
        <f>IF(入力!I29="","",入力!I29)</f>
        <v>野田市立南部小学校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 t="str">
        <f>IF(入力!M29="","",入力!M29)</f>
        <v/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166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ヤマグチ　チオ
山口　千桜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5</v>
      </c>
      <c r="R40" s="302"/>
      <c r="S40" s="303"/>
      <c r="T40" s="307" t="str">
        <f>IF(入力!I31="","",入力!I31)</f>
        <v>野田市立二ツ塚小学校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 t="str">
        <f>IF(入力!M31="","",入力!M31)</f>
        <v/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144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クサカ　イロハ
日下　彩葉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5</v>
      </c>
      <c r="R42" s="302"/>
      <c r="S42" s="303"/>
      <c r="T42" s="307" t="str">
        <f>IF(入力!I33="","",入力!I33)</f>
        <v>野田市立南部小学校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 t="str">
        <f>IF(入力!M33="","",入力!M33)</f>
        <v/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142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ハシモト　ミワ
橋本　実和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4</v>
      </c>
      <c r="R44" s="302"/>
      <c r="S44" s="303"/>
      <c r="T44" s="307" t="str">
        <f>IF(入力!I35="","",入力!I35)</f>
        <v>流山市立東深井小学校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 t="str">
        <f>IF(入力!M35="","",入力!M35)</f>
        <v/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126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ナカムラ　ミノン
中村　美音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4</v>
      </c>
      <c r="R46" s="302"/>
      <c r="S46" s="303"/>
      <c r="T46" s="307" t="str">
        <f>IF(入力!I37="","",入力!I37)</f>
        <v>流山市立東深井小学校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 t="str">
        <f>IF(入力!M37="","",入力!M37)</f>
        <v/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136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イシモリ　マオ
石森　舞桜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5</v>
      </c>
      <c r="R48" s="302"/>
      <c r="S48" s="303"/>
      <c r="T48" s="307" t="str">
        <f>IF(入力!I39="","",入力!I39)</f>
        <v>流山市立東深井小学校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 t="str">
        <f>IF(入力!M39="","",入力!M39)</f>
        <v/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143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ハギワラ　ミユウ
萩原　美優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5</v>
      </c>
      <c r="R50" s="302"/>
      <c r="S50" s="303"/>
      <c r="T50" s="307" t="str">
        <f>IF(入力!I41="","",入力!I41)</f>
        <v>野田市立二ツ塚小学校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 t="str">
        <f>IF(入力!M41="","",入力!M41)</f>
        <v/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140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 t="str">
        <f>IF(入力!B43="","",入力!B43)</f>
        <v/>
      </c>
      <c r="D52" s="290"/>
      <c r="E52" s="291"/>
      <c r="F52" s="295" t="str">
        <f>IF(入力!C44="","",入力!C43&amp;"　"&amp;入力!E43&amp;"
"&amp;入力!C44&amp;"　"&amp;入力!E44)</f>
        <v/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 t="str">
        <f>IF(入力!G43="","",入力!G43)</f>
        <v/>
      </c>
      <c r="R52" s="302"/>
      <c r="S52" s="303"/>
      <c r="T52" s="307" t="str">
        <f>IF(入力!I43="","",入力!I43)</f>
        <v/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 t="str">
        <f>IF(入力!M43="","",入力!M43)</f>
        <v/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 t="str">
        <f>IF(入力!P43="","",入力!P43)</f>
        <v/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 t="str">
        <f>IF(入力!B45="","",入力!B45)</f>
        <v/>
      </c>
      <c r="D54" s="290"/>
      <c r="E54" s="291"/>
      <c r="F54" s="295" t="str">
        <f>IF(入力!C46="","",入力!C45&amp;"　"&amp;入力!E45&amp;"
"&amp;入力!C46&amp;"　"&amp;入力!E46)</f>
        <v/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 t="str">
        <f>IF(入力!G45="","",入力!G45)</f>
        <v/>
      </c>
      <c r="R54" s="302"/>
      <c r="S54" s="303"/>
      <c r="T54" s="307" t="str">
        <f>IF(入力!I45="","",入力!I45)</f>
        <v/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 t="str">
        <f>IF(入力!M45="","",入力!M45)</f>
        <v/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 t="str">
        <f>IF(入力!P45="","",入力!P45)</f>
        <v/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 t="str">
        <f>IF(入力!B47="","",入力!B47)</f>
        <v/>
      </c>
      <c r="D56" s="290"/>
      <c r="E56" s="291"/>
      <c r="F56" s="295" t="str">
        <f>IF(入力!C48="","",入力!C47&amp;"　"&amp;入力!E47&amp;"
"&amp;入力!C48&amp;"　"&amp;入力!E48)</f>
        <v/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 t="str">
        <f>IF(入力!G47="","",入力!G47)</f>
        <v/>
      </c>
      <c r="R56" s="302"/>
      <c r="S56" s="303"/>
      <c r="T56" s="307" t="str">
        <f>IF(入力!I47="","",入力!I47)</f>
        <v/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 t="str">
        <f>IF(入力!M47="","",入力!M47)</f>
        <v/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 t="str">
        <f>IF(入力!P47="","",入力!P47)</f>
        <v/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N.VENUS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大川　莉茉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 t="str">
        <f>IF(入力!M25="","",入力!M25)</f>
        <v/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飯塚　結彩奈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野田市立南部小学校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 t="str">
        <f>IF(入力!M27="","",入力!M27)</f>
        <v/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中村　桃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野田市立南部小学校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 t="str">
        <f>IF(入力!M29="","",入力!M29)</f>
        <v/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山口　千桜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 t="str">
        <f>IF(入力!M31="","",入力!M31)</f>
        <v/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日下　彩葉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野田市立南部小学校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 t="str">
        <f>IF(入力!M33="","",入力!M33)</f>
        <v/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橋本　実和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流山市立東深井小学校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 t="str">
        <f>IF(入力!M35="","",入力!M35)</f>
        <v/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中村　美音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流山市立東深井小学校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 t="str">
        <f>IF(入力!M37="","",入力!M37)</f>
        <v/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石森　舞桜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流山市立東深井小学校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 t="str">
        <f>IF(入力!M39="","",入力!M39)</f>
        <v/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萩原　美優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野田市立二ツ塚小学校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N.VENUS</v>
      </c>
      <c r="D2" s="282"/>
      <c r="E2" s="282"/>
      <c r="F2" s="282"/>
      <c r="G2" s="282"/>
      <c r="H2" s="282"/>
      <c r="I2" s="282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434252460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寺前　式孝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514592739</v>
      </c>
      <c r="H7" s="279"/>
      <c r="I7" s="279"/>
      <c r="J7" s="279">
        <f>IF(入力!J7="","",入力!J7)</f>
        <v>18432</v>
      </c>
      <c r="K7" s="279"/>
      <c r="L7" s="279"/>
      <c r="M7" s="279" t="str">
        <f>IF(入力!M7="","",入力!M7)</f>
        <v/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坂巻　利博</v>
      </c>
      <c r="D9" s="273"/>
      <c r="E9" s="273"/>
      <c r="F9" s="273"/>
      <c r="G9" s="279">
        <f>IF(入力!G9="","",入力!G9)</f>
        <v>510197995</v>
      </c>
      <c r="H9" s="279"/>
      <c r="I9" s="279"/>
      <c r="J9" s="279">
        <f>IF(入力!J9="","",入力!J9)</f>
        <v>24095</v>
      </c>
      <c r="K9" s="279"/>
      <c r="L9" s="279"/>
      <c r="M9" s="279" t="str">
        <f>IF(入力!M9="","",入力!M9)</f>
        <v/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>原　奈津子</v>
      </c>
      <c r="D11" s="273"/>
      <c r="E11" s="273"/>
      <c r="F11" s="273"/>
      <c r="G11" s="279">
        <f>IF(入力!G11="","",入力!G11)</f>
        <v>514729643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坂巻　利博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坂巻　利博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千葉県野田市西三ヶ尾739-2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090-1614-7046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90－1614－7046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72" t="str">
        <f>IF(入力!C26="","",入力!C26&amp;"　"&amp;入力!E26)</f>
        <v>大川　莉茉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野田市立南部小学校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 t="str">
        <f>IF(入力!M25="","",入力!M25)</f>
        <v/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飯塚　結彩奈</v>
      </c>
      <c r="D27" s="273"/>
      <c r="E27" s="273"/>
      <c r="F27" s="273"/>
      <c r="G27" s="271">
        <f>IF(入力!G27="","",入力!G27)</f>
        <v>6</v>
      </c>
      <c r="H27" s="271" t="str">
        <f>IF(入力!H27="","",入力!H27)</f>
        <v/>
      </c>
      <c r="I27" s="271" t="str">
        <f>IF(入力!I27="","",入力!I27)</f>
        <v>野田市立南部小学校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 t="str">
        <f>IF(入力!M27="","",入力!M27)</f>
        <v/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中村　桃</v>
      </c>
      <c r="D29" s="273"/>
      <c r="E29" s="273"/>
      <c r="F29" s="273"/>
      <c r="G29" s="271">
        <f>IF(入力!G29="","",入力!G29)</f>
        <v>6</v>
      </c>
      <c r="H29" s="271" t="str">
        <f>IF(入力!H29="","",入力!H29)</f>
        <v/>
      </c>
      <c r="I29" s="271" t="str">
        <f>IF(入力!I29="","",入力!I29)</f>
        <v>野田市立南部小学校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 t="str">
        <f>IF(入力!M29="","",入力!M29)</f>
        <v/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山口　千桜</v>
      </c>
      <c r="D31" s="273"/>
      <c r="E31" s="273"/>
      <c r="F31" s="273"/>
      <c r="G31" s="271">
        <f>IF(入力!G31="","",入力!G31)</f>
        <v>5</v>
      </c>
      <c r="H31" s="271" t="str">
        <f>IF(入力!H31="","",入力!H31)</f>
        <v/>
      </c>
      <c r="I31" s="271" t="str">
        <f>IF(入力!I31="","",入力!I31)</f>
        <v>野田市立二ツ塚小学校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 t="str">
        <f>IF(入力!M31="","",入力!M31)</f>
        <v/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日下　彩葉</v>
      </c>
      <c r="D33" s="273"/>
      <c r="E33" s="273"/>
      <c r="F33" s="273"/>
      <c r="G33" s="271">
        <f>IF(入力!G33="","",入力!G33)</f>
        <v>5</v>
      </c>
      <c r="H33" s="271" t="str">
        <f>IF(入力!H33="","",入力!H33)</f>
        <v/>
      </c>
      <c r="I33" s="271" t="str">
        <f>IF(入力!I33="","",入力!I33)</f>
        <v>野田市立南部小学校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 t="str">
        <f>IF(入力!M33="","",入力!M33)</f>
        <v/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橋本　実和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流山市立東深井小学校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 t="str">
        <f>IF(入力!M35="","",入力!M35)</f>
        <v/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中村　美音</v>
      </c>
      <c r="D37" s="273"/>
      <c r="E37" s="273"/>
      <c r="F37" s="273"/>
      <c r="G37" s="271">
        <f>IF(入力!G37="","",入力!G37)</f>
        <v>4</v>
      </c>
      <c r="H37" s="271" t="str">
        <f>IF(入力!H37="","",入力!H37)</f>
        <v/>
      </c>
      <c r="I37" s="271" t="str">
        <f>IF(入力!I37="","",入力!I37)</f>
        <v>流山市立東深井小学校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 t="str">
        <f>IF(入力!M37="","",入力!M37)</f>
        <v/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石森　舞桜</v>
      </c>
      <c r="D39" s="273"/>
      <c r="E39" s="273"/>
      <c r="F39" s="273"/>
      <c r="G39" s="271">
        <f>IF(入力!G39="","",入力!G39)</f>
        <v>5</v>
      </c>
      <c r="H39" s="271" t="str">
        <f>IF(入力!H39="","",入力!H39)</f>
        <v/>
      </c>
      <c r="I39" s="271" t="str">
        <f>IF(入力!I39="","",入力!I39)</f>
        <v>流山市立東深井小学校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 t="str">
        <f>IF(入力!M39="","",入力!M39)</f>
        <v/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萩原　美優</v>
      </c>
      <c r="D41" s="273"/>
      <c r="E41" s="273"/>
      <c r="F41" s="273"/>
      <c r="G41" s="271">
        <f>IF(入力!G41="","",入力!G41)</f>
        <v>5</v>
      </c>
      <c r="H41" s="271" t="str">
        <f>IF(入力!H41="","",入力!H41)</f>
        <v/>
      </c>
      <c r="I41" s="271" t="str">
        <f>IF(入力!I41="","",入力!I41)</f>
        <v>野田市立二ツ塚小学校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 t="str">
        <f>IF(入力!M41="","",入力!M41)</f>
        <v/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72" t="str">
        <f>IF(入力!C44="","",入力!C44&amp;"　"&amp;入力!E44)</f>
        <v/>
      </c>
      <c r="D43" s="273"/>
      <c r="E43" s="273"/>
      <c r="F43" s="273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72" t="str">
        <f>IF(入力!C46="","",入力!C46&amp;"　"&amp;入力!E46)</f>
        <v/>
      </c>
      <c r="D45" s="273"/>
      <c r="E45" s="273"/>
      <c r="F45" s="273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72" t="str">
        <f>IF(入力!C48="","",入力!C48&amp;"　"&amp;入力!E48)</f>
        <v/>
      </c>
      <c r="D47" s="273"/>
      <c r="E47" s="273"/>
      <c r="F47" s="273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12</v>
      </c>
      <c r="J5" s="451" t="str">
        <f>IF(入力!A55="","",入力!A55)</f>
        <v/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エヌ・ビーナス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寺前</v>
      </c>
      <c r="D16" s="33" t="str">
        <f>IF(入力!E8="","",入力!E8)</f>
        <v>式孝</v>
      </c>
      <c r="E16" s="33" t="str">
        <f>IF(入力!C7="","",入力!C7)</f>
        <v>テラマエ</v>
      </c>
      <c r="F16" s="33" t="str">
        <f>IF(入力!E7="","",入力!E7)</f>
        <v>ノリタカ</v>
      </c>
      <c r="G16" s="33">
        <f>IF(入力!G7="","",入力!G7)</f>
        <v>514592739</v>
      </c>
      <c r="H16" s="33">
        <f>IF(入力!J7="","",入力!J7)</f>
        <v>18432</v>
      </c>
      <c r="I16" s="33" t="str">
        <f>IF(入力!M7="","",入力!M7)</f>
        <v/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0034</v>
      </c>
      <c r="T16" s="33" t="str">
        <f>IF(入力!P8="","",入力!P8)</f>
        <v>千葉県柏市藤心1-18-9</v>
      </c>
      <c r="U16" s="33" t="str">
        <f>IF(入力!AL7="","",入力!AL7)</f>
        <v>090</v>
      </c>
      <c r="V16" s="33" t="str">
        <f>IF(入力!AK8="","",入力!AK8)</f>
        <v>3572</v>
      </c>
      <c r="W16" s="33" t="str">
        <f>IF(入力!AP8="","",入力!AP8)</f>
        <v>0521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坂巻</v>
      </c>
      <c r="D17" s="33" t="str">
        <f>IF(入力!E10="","",入力!E10)</f>
        <v>利博</v>
      </c>
      <c r="E17" s="33" t="str">
        <f>IF(入力!C9="","",入力!C9)</f>
        <v>サカマキ</v>
      </c>
      <c r="F17" s="33" t="str">
        <f>IF(入力!E9="","",入力!E9)</f>
        <v>トシヒロ</v>
      </c>
      <c r="G17" s="33">
        <f>IF(入力!G9="","",入力!G9)</f>
        <v>510197995</v>
      </c>
      <c r="H17" s="33">
        <f>IF(入力!J9="","",入力!J9)</f>
        <v>24095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278</v>
      </c>
      <c r="S17" s="33" t="str">
        <f>IF(入力!W9="","",入力!W9)</f>
        <v>0015</v>
      </c>
      <c r="T17" s="33" t="str">
        <f>IF(入力!P10="","",入力!P10)</f>
        <v>千葉県野田市西三ヶ尾739-2</v>
      </c>
      <c r="U17" s="33" t="str">
        <f>IF(入力!AL9="","",入力!AL9)</f>
        <v>090</v>
      </c>
      <c r="V17" s="33" t="str">
        <f>IF(入力!AK10="","",入力!AK10)</f>
        <v>1614</v>
      </c>
      <c r="W17" s="33" t="str">
        <f>IF(入力!AP10="","",入力!AP10)</f>
        <v>7046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278</v>
      </c>
      <c r="S20" s="33" t="str">
        <f>IF(入力!W11="","",入力!W11)</f>
        <v>0011</v>
      </c>
      <c r="T20" s="33" t="str">
        <f>IF(入力!P12="","",入力!P12)</f>
        <v>千葉県野田市三ツ堀８３２-29</v>
      </c>
      <c r="U20" s="33" t="str">
        <f>IF(入力!AL11="","",入力!AL11)</f>
        <v>090</v>
      </c>
      <c r="V20" s="33" t="str">
        <f>IF(入力!AK12="","",入力!AK12)</f>
        <v>8849</v>
      </c>
      <c r="W20" s="33" t="str">
        <f>IF(入力!AP12="","",入力!AP12)</f>
        <v>8025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278</v>
      </c>
      <c r="S22" s="33" t="str">
        <f>IF(入力!W15="","",入力!W15)</f>
        <v>0015</v>
      </c>
      <c r="T22" s="33" t="str">
        <f>IF(入力!P16="","",入力!P16)</f>
        <v>千葉県野田市西三ヶ尾739-2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7046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大川</v>
      </c>
      <c r="D24" s="75" t="str">
        <f>VLOOKUP($B$51,$A$53:$F$352,4)</f>
        <v>莉茉</v>
      </c>
      <c r="E24" s="75" t="str">
        <f>VLOOKUP($B$51,$A$53:$F$352,5)</f>
        <v>オオカワ</v>
      </c>
      <c r="F24" s="75" t="str">
        <f>VLOOKUP($B$51,$A$53:$F$352,6)</f>
        <v>リマ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大川</v>
      </c>
      <c r="D53" s="33" t="str">
        <f>IF(入力!E26="","",入力!E26)</f>
        <v>莉茉</v>
      </c>
      <c r="E53" s="33" t="str">
        <f>IF(入力!C25="","",入力!C25)</f>
        <v>オオカワ</v>
      </c>
      <c r="F53" s="33" t="str">
        <f>IF(入力!E25="","",入力!E25)</f>
        <v>リマ</v>
      </c>
      <c r="G53" s="33" t="str">
        <f>IF(入力!M25="","",入力!M25)</f>
        <v/>
      </c>
      <c r="H53" s="33" t="str">
        <f>IF(入力!I25="","",入力!I25)</f>
        <v>野田市立南部小学校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飯塚</v>
      </c>
      <c r="D54" s="33" t="str">
        <f>IF(入力!E28="","",入力!E28)</f>
        <v>結彩奈</v>
      </c>
      <c r="E54" s="33" t="str">
        <f>IF(入力!C27="","",入力!C27)</f>
        <v>イイヅカ</v>
      </c>
      <c r="F54" s="33" t="str">
        <f>IF(入力!E27="","",入力!E27)</f>
        <v>ユイナ</v>
      </c>
      <c r="G54" s="33" t="str">
        <f>IF(入力!M27="","",入力!M27)</f>
        <v/>
      </c>
      <c r="H54" s="33" t="str">
        <f>IF(入力!I27="","",入力!I27)</f>
        <v>野田市立南部小学校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中村</v>
      </c>
      <c r="D55" s="33" t="str">
        <f>IF(入力!E30="","",入力!E30)</f>
        <v>桃</v>
      </c>
      <c r="E55" s="33" t="str">
        <f>IF(入力!C29="","",入力!C29)</f>
        <v>ナカムラ</v>
      </c>
      <c r="F55" s="33" t="str">
        <f>IF(入力!E29="","",入力!E29)</f>
        <v>もも</v>
      </c>
      <c r="G55" s="33" t="str">
        <f>IF(入力!M29="","",入力!M29)</f>
        <v/>
      </c>
      <c r="H55" s="33" t="str">
        <f>IF(入力!I29="","",入力!I29)</f>
        <v>野田市立南部小学校</v>
      </c>
      <c r="I55" s="33">
        <f>IF(入力!G29="","",入力!G29)</f>
        <v>6</v>
      </c>
      <c r="J55" s="33">
        <f>IF(入力!P29="","",入力!P29)</f>
        <v>166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山口</v>
      </c>
      <c r="D56" s="33" t="str">
        <f>IF(入力!E32="","",入力!E32)</f>
        <v>千桜</v>
      </c>
      <c r="E56" s="33" t="str">
        <f>IF(入力!C31="","",入力!C31)</f>
        <v>ヤマグチ</v>
      </c>
      <c r="F56" s="33" t="str">
        <f>IF(入力!E31="","",入力!E31)</f>
        <v>チオ</v>
      </c>
      <c r="G56" s="33" t="str">
        <f>IF(入力!M31="","",入力!M31)</f>
        <v/>
      </c>
      <c r="H56" s="33" t="str">
        <f>IF(入力!I31="","",入力!I31)</f>
        <v>野田市立二ツ塚小学校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日下</v>
      </c>
      <c r="D57" s="33" t="str">
        <f>IF(入力!E34="","",入力!E34)</f>
        <v>彩葉</v>
      </c>
      <c r="E57" s="33" t="str">
        <f>IF(入力!C33="","",入力!C33)</f>
        <v>クサカ</v>
      </c>
      <c r="F57" s="33" t="str">
        <f>IF(入力!E33="","",入力!E33)</f>
        <v>イロハ</v>
      </c>
      <c r="G57" s="33" t="str">
        <f>IF(入力!M33="","",入力!M33)</f>
        <v/>
      </c>
      <c r="H57" s="33" t="str">
        <f>IF(入力!I33="","",入力!I33)</f>
        <v>野田市立南部小学校</v>
      </c>
      <c r="I57" s="33">
        <f>IF(入力!G33="","",入力!G33)</f>
        <v>5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橋本</v>
      </c>
      <c r="D58" s="33" t="str">
        <f>IF(入力!E36="","",入力!E36)</f>
        <v>実和</v>
      </c>
      <c r="E58" s="33" t="str">
        <f>IF(入力!C35="","",入力!C35)</f>
        <v>ハシモト</v>
      </c>
      <c r="F58" s="33" t="str">
        <f>IF(入力!E35="","",入力!E35)</f>
        <v>ミワ</v>
      </c>
      <c r="G58" s="33" t="str">
        <f>IF(入力!M35="","",入力!M35)</f>
        <v/>
      </c>
      <c r="H58" s="33" t="str">
        <f>IF(入力!I35="","",入力!I35)</f>
        <v>流山市立東深井小学校</v>
      </c>
      <c r="I58" s="33">
        <f>IF(入力!G35="","",入力!G35)</f>
        <v>4</v>
      </c>
      <c r="J58" s="33">
        <f>IF(入力!P35="","",入力!P35)</f>
        <v>126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中村</v>
      </c>
      <c r="D59" s="33" t="str">
        <f>IF(入力!E38="","",入力!E38)</f>
        <v>美音</v>
      </c>
      <c r="E59" s="33" t="str">
        <f>IF(入力!C37="","",入力!C37)</f>
        <v>ナカムラ</v>
      </c>
      <c r="F59" s="33" t="str">
        <f>IF(入力!E37="","",入力!E37)</f>
        <v>ミノン</v>
      </c>
      <c r="G59" s="33" t="str">
        <f>IF(入力!M37="","",入力!M37)</f>
        <v/>
      </c>
      <c r="H59" s="33" t="str">
        <f>IF(入力!I37="","",入力!I37)</f>
        <v>流山市立東深井小学校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石森</v>
      </c>
      <c r="D60" s="33" t="str">
        <f>IF(入力!E40="","",入力!E40)</f>
        <v>舞桜</v>
      </c>
      <c r="E60" s="33" t="str">
        <f>IF(入力!C39="","",入力!C39)</f>
        <v>イシモリ</v>
      </c>
      <c r="F60" s="33" t="str">
        <f>IF(入力!E39="","",入力!E39)</f>
        <v>マオ</v>
      </c>
      <c r="G60" s="33" t="str">
        <f>IF(入力!M39="","",入力!M39)</f>
        <v/>
      </c>
      <c r="H60" s="33" t="str">
        <f>IF(入力!I39="","",入力!I39)</f>
        <v>流山市立東深井小学校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萩原</v>
      </c>
      <c r="D61" s="33" t="str">
        <f>IF(入力!E42="","",入力!E42)</f>
        <v>美優</v>
      </c>
      <c r="E61" s="33" t="str">
        <f>IF(入力!C41="","",入力!C41)</f>
        <v>ハギワラ</v>
      </c>
      <c r="F61" s="33" t="str">
        <f>IF(入力!E41="","",入力!E41)</f>
        <v>ミユウ</v>
      </c>
      <c r="G61" s="33" t="str">
        <f>IF(入力!M41="","",入力!M41)</f>
        <v/>
      </c>
      <c r="H61" s="33" t="str">
        <f>IF(入力!I41="","",入力!I41)</f>
        <v>野田市立二ツ塚小学校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森愛</cp:lastModifiedBy>
  <cp:lastPrinted>2016-05-09T15:17:35Z</cp:lastPrinted>
  <dcterms:created xsi:type="dcterms:W3CDTF">2014-04-05T09:56:00Z</dcterms:created>
  <dcterms:modified xsi:type="dcterms:W3CDTF">2019-05-12T13:29:18Z</dcterms:modified>
</cp:coreProperties>
</file>