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6035" windowHeight="774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<sst xmlns="http://schemas.openxmlformats.org/spreadsheetml/2006/main" count="290" uniqueCount="210">
  <si>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</si>
  <si>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</si>
  <si>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エヌ．ビーナス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</si>
  <si>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</si>
  <si>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</si>
  <si>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</si>
  <si>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</si>
  <si>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</si>
  <si>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</si>
  <si>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</si>
  <si>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N.VENUS</t>
  </si>
  <si>
    <t>女子</t>
  </si>
  <si>
    <t>野田市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</si>
  <si>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</si>
  <si>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</si>
  <si>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</si>
  <si>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</si>
  <si>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</si>
  <si>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</si>
  <si>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</si>
  <si>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</si>
  <si>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東武野田</t>
  </si>
  <si>
    <t>梅郷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</si>
  <si>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</si>
  <si>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</si>
  <si>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</si>
  <si>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</si>
  <si>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</si>
  <si>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</si>
  <si>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</si>
  <si>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</si>
  <si>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</si>
  <si>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</si>
  <si>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</si>
  <si>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テラマエ</t>
  </si>
  <si>
    <t>ノリタカ</t>
  </si>
  <si>
    <t>〒</t>
  </si>
  <si>
    <t>277</t>
  </si>
  <si>
    <t>―</t>
  </si>
  <si>
    <t>0034</t>
  </si>
  <si>
    <t>（</t>
  </si>
  <si>
    <t>090</t>
  </si>
  <si>
    <t>）</t>
  </si>
  <si>
    <t>寺前</t>
  </si>
  <si>
    <t>式孝</t>
  </si>
  <si>
    <t>柏市藤心1-18-9</t>
  </si>
  <si>
    <t>3572</t>
  </si>
  <si>
    <t>0521</t>
  </si>
  <si>
    <r>
      <rPr>
        <sz val="11"/>
        <color indexed="8"/>
        <rFont val="ＭＳ Ｐゴシック"/>
        <charset val="128"/>
      </rPr>
      <t>コーチ</t>
    </r>
  </si>
  <si>
    <t>サカマキ</t>
  </si>
  <si>
    <t>トシヒロ</t>
  </si>
  <si>
    <t>278</t>
  </si>
  <si>
    <t>0015</t>
  </si>
  <si>
    <t>坂巻</t>
  </si>
  <si>
    <t>利博</t>
  </si>
  <si>
    <t>野田市西三ヶ尾739-2</t>
  </si>
  <si>
    <t>1614</t>
  </si>
  <si>
    <t>7046</t>
  </si>
  <si>
    <r>
      <rPr>
        <sz val="11"/>
        <color indexed="8"/>
        <rFont val="ＭＳ Ｐゴシック"/>
        <charset val="128"/>
      </rPr>
      <t>マネージャー</t>
    </r>
  </si>
  <si>
    <t>ハギワラ</t>
  </si>
  <si>
    <t>ミチコ</t>
  </si>
  <si>
    <t>萩原</t>
  </si>
  <si>
    <t>美智子</t>
  </si>
  <si>
    <t>野田市西三ヶ尾481-27</t>
  </si>
  <si>
    <t>4705</t>
  </si>
  <si>
    <t>3560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</si>
  <si>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</si>
  <si>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</si>
  <si>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04</t>
  </si>
  <si>
    <t>7138</t>
  </si>
  <si>
    <t>4822　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</si>
  <si>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</si>
  <si>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</si>
  <si>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</si>
  <si>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O90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</si>
  <si>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</si>
  <si>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</si>
  <si>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</si>
  <si>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</si>
  <si>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</si>
  <si>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</si>
  <si>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</si>
  <si>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</si>
  <si>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</si>
  <si>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</si>
  <si>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</si>
  <si>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イシモリ</t>
  </si>
  <si>
    <t>ミオ</t>
  </si>
  <si>
    <t>流山市立東深井小学校</t>
  </si>
  <si>
    <t>石森</t>
  </si>
  <si>
    <t>美桜</t>
  </si>
  <si>
    <t>シブヤ</t>
  </si>
  <si>
    <t>ルナ</t>
  </si>
  <si>
    <t>野田市立二ツ塚小学校</t>
  </si>
  <si>
    <t>澁谷</t>
  </si>
  <si>
    <t>月星</t>
  </si>
  <si>
    <t>クサカ</t>
  </si>
  <si>
    <t>ヒヨリ</t>
  </si>
  <si>
    <t>野田市立南部小学校</t>
  </si>
  <si>
    <t>日下</t>
  </si>
  <si>
    <t>陽依</t>
  </si>
  <si>
    <t>アミ</t>
  </si>
  <si>
    <t>亜海</t>
  </si>
  <si>
    <t>キャプテン</t>
  </si>
  <si>
    <t>ワタナベ</t>
  </si>
  <si>
    <t>リノ</t>
  </si>
  <si>
    <t>野田市立東部小学校</t>
  </si>
  <si>
    <t>渡辺</t>
  </si>
  <si>
    <t>鈴乃</t>
  </si>
  <si>
    <t>ナカムラ</t>
  </si>
  <si>
    <t>ホタル</t>
  </si>
  <si>
    <t>中村</t>
  </si>
  <si>
    <t>蛍</t>
  </si>
  <si>
    <t>シンツウ</t>
  </si>
  <si>
    <t>ユキ</t>
  </si>
  <si>
    <t>流山市立新川小学校</t>
  </si>
  <si>
    <t>真通</t>
  </si>
  <si>
    <t>悠妃</t>
  </si>
  <si>
    <t>マスダ</t>
  </si>
  <si>
    <t>ハルノ</t>
  </si>
  <si>
    <t>野田市立清水台小学校</t>
  </si>
  <si>
    <t>増田</t>
  </si>
  <si>
    <t>遥乃</t>
  </si>
  <si>
    <t>サキ</t>
  </si>
  <si>
    <t>彩妃</t>
  </si>
  <si>
    <t>カトウ</t>
  </si>
  <si>
    <t>メイ</t>
  </si>
  <si>
    <t>加藤</t>
  </si>
  <si>
    <t>芽生</t>
  </si>
  <si>
    <t>タキ</t>
  </si>
  <si>
    <t>ユイ</t>
  </si>
  <si>
    <t>瀧</t>
  </si>
  <si>
    <t>友唯</t>
  </si>
  <si>
    <t>タムラ</t>
  </si>
  <si>
    <t>ハナ</t>
  </si>
  <si>
    <t>流山市立小山小学校</t>
  </si>
  <si>
    <t>田村</t>
  </si>
  <si>
    <t>花奈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</si>
  <si>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</si>
  <si>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</si>
  <si>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6年生ほぼ選手全員が1年生から努力してきました。泣いても笑っても最後の県大会。いつも支えてくださった指導者・チームメンバー・保護者への感謝の気持ちを形にして、関東大会出場を目指し、粘りのあるバレーで頑張ります。キャプテン　美桜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</si>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</sst>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_ &quot;冊&quot;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#,##0_);[Red]\(#,##0\)"/>
    <numFmt numFmtId="180" formatCode="_-&quot;\&quot;* #,##0_-\ ;\-&quot;\&quot;* #,##0_-\ ;_-&quot;\&quot;* &quot;-&quot;??_-\ ;_-@_-"/>
  </numFmts>
  <fonts count="43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34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5" borderId="80" applyNumberFormat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180" fontId="25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2" borderId="79" applyNumberFormat="0" applyFont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7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4" fillId="24" borderId="82" applyNumberFormat="0" applyAlignment="0" applyProtection="0">
      <alignment vertical="center"/>
    </xf>
    <xf numFmtId="0" fontId="23" fillId="0" borderId="77" applyNumberFormat="0" applyFill="0" applyAlignment="0" applyProtection="0">
      <alignment vertical="center"/>
    </xf>
    <xf numFmtId="0" fontId="32" fillId="0" borderId="77" applyNumberFormat="0" applyFill="0" applyAlignment="0" applyProtection="0">
      <alignment vertical="center"/>
    </xf>
    <xf numFmtId="0" fontId="31" fillId="24" borderId="80" applyNumberFormat="0" applyAlignment="0" applyProtection="0">
      <alignment vertical="center"/>
    </xf>
    <xf numFmtId="0" fontId="27" fillId="0" borderId="8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7" fillId="31" borderId="83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9" fillId="0" borderId="84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9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9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73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6" fontId="2" fillId="0" borderId="69" xfId="0" applyNumberFormat="1" applyFont="1" applyBorder="1" applyAlignment="1" applyProtection="1">
      <alignment horizontal="center" vertical="center"/>
      <protection locked="0"/>
    </xf>
    <xf numFmtId="176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95250</xdr:colOff>
      <xdr:row>24</xdr:row>
      <xdr:rowOff>123825</xdr:rowOff>
    </xdr:from>
    <xdr:to>
      <xdr:col>1</xdr:col>
      <xdr:colOff>381000</xdr:colOff>
      <xdr:row>25</xdr:row>
      <xdr:rowOff>182880</xdr:rowOff>
    </xdr:to>
    <xdr:sp>
      <xdr:nvSpPr>
        <xdr:cNvPr id="2" name="楕円 1"/>
        <xdr:cNvSpPr/>
      </xdr:nvSpPr>
      <xdr:spPr>
        <a:xfrm>
          <a:off x="561975" y="5315585"/>
          <a:ext cx="285750" cy="261620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tx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G46" workbookViewId="0">
      <selection activeCell="Y27" sqref="Y27"/>
    </sheetView>
  </sheetViews>
  <sheetFormatPr defaultColWidth="9" defaultRowHeight="15"/>
  <cols>
    <col min="1" max="2" width="6.125" style="34" customWidth="1"/>
    <col min="3" max="6" width="7.375" style="34" customWidth="1"/>
    <col min="7" max="15" width="6.125" style="34" customWidth="1"/>
    <col min="16" max="45" width="1.625" customWidth="1"/>
    <col min="46" max="46" width="5.875" style="34" customWidth="1"/>
    <col min="47" max="47" width="20.125" style="34" customWidth="1"/>
    <col min="48" max="48" width="9.25" style="34" customWidth="1"/>
    <col min="49" max="49" width="12" style="34" customWidth="1"/>
    <col min="50" max="50" width="12.125" style="34" customWidth="1"/>
    <col min="51" max="51" width="11.375" style="34" customWidth="1"/>
    <col min="52" max="52" width="6.625" style="34" customWidth="1"/>
    <col min="53" max="16384" width="9" style="34"/>
  </cols>
  <sheetData>
    <row r="1" ht="29.2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32"/>
      <c r="J2" s="133" t="s">
        <v>3</v>
      </c>
      <c r="K2" s="134"/>
      <c r="L2" s="134"/>
      <c r="M2" s="134"/>
      <c r="N2" s="134"/>
      <c r="O2" s="135"/>
      <c r="P2" s="133" t="s">
        <v>4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201" t="s">
        <v>5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133"/>
      <c r="AT2" s="231"/>
      <c r="AV2" s="232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36"/>
      <c r="J3" s="137" t="s">
        <v>11</v>
      </c>
      <c r="K3" s="138"/>
      <c r="L3" s="138"/>
      <c r="M3" s="138"/>
      <c r="N3" s="138"/>
      <c r="O3" s="139"/>
      <c r="P3" s="140" t="s">
        <v>12</v>
      </c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202" t="s">
        <v>13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33"/>
      <c r="AT3" s="234"/>
      <c r="AV3" s="232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45" t="s">
        <v>16</v>
      </c>
      <c r="B4" s="46"/>
      <c r="C4" s="47">
        <v>4342592739</v>
      </c>
      <c r="D4" s="48"/>
      <c r="E4" s="48"/>
      <c r="F4" s="48"/>
      <c r="G4" s="48"/>
      <c r="H4" s="48"/>
      <c r="I4" s="141"/>
      <c r="J4" s="142" t="s">
        <v>17</v>
      </c>
      <c r="K4" s="143"/>
      <c r="L4" s="143"/>
      <c r="M4" s="143"/>
      <c r="N4" s="143"/>
      <c r="O4" s="144"/>
      <c r="P4" s="145" t="s">
        <v>18</v>
      </c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9"/>
      <c r="AT4" s="234"/>
      <c r="AV4" s="232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46"/>
      <c r="J5" s="147">
        <v>21006</v>
      </c>
      <c r="K5" s="147"/>
      <c r="L5" s="147"/>
      <c r="M5" s="147"/>
      <c r="N5" s="147"/>
      <c r="O5" s="147"/>
      <c r="P5" s="148" t="s">
        <v>21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203" t="s">
        <v>22</v>
      </c>
      <c r="AF5" s="172"/>
      <c r="AG5" s="172"/>
      <c r="AH5" s="172"/>
      <c r="AI5" s="172"/>
      <c r="AJ5" s="172"/>
      <c r="AK5" s="213"/>
      <c r="AL5" s="213"/>
      <c r="AM5" s="213"/>
      <c r="AN5" s="213"/>
      <c r="AO5" s="213"/>
      <c r="AP5" s="213"/>
      <c r="AQ5" s="213"/>
      <c r="AR5" s="213"/>
      <c r="AS5" s="235"/>
      <c r="AT5" s="234"/>
      <c r="AV5" s="232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49" t="s">
        <v>31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214" t="s">
        <v>32</v>
      </c>
      <c r="AL6" s="214"/>
      <c r="AM6" s="214"/>
      <c r="AN6" s="214"/>
      <c r="AO6" s="214"/>
      <c r="AP6" s="214"/>
      <c r="AQ6" s="214"/>
      <c r="AR6" s="214"/>
      <c r="AS6" s="214"/>
      <c r="AT6" s="236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514592739</v>
      </c>
      <c r="H7" s="64"/>
      <c r="I7" s="64"/>
      <c r="J7" s="64">
        <v>18432</v>
      </c>
      <c r="K7" s="64"/>
      <c r="L7" s="64"/>
      <c r="M7" s="64"/>
      <c r="N7" s="64"/>
      <c r="O7" s="64"/>
      <c r="P7" s="150" t="s">
        <v>36</v>
      </c>
      <c r="Q7" s="174"/>
      <c r="R7" s="175" t="s">
        <v>37</v>
      </c>
      <c r="S7" s="175"/>
      <c r="T7" s="175"/>
      <c r="U7" s="175"/>
      <c r="V7" s="176" t="s">
        <v>38</v>
      </c>
      <c r="W7" s="177" t="s">
        <v>39</v>
      </c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215" t="s">
        <v>40</v>
      </c>
      <c r="AL7" s="216" t="s">
        <v>41</v>
      </c>
      <c r="AM7" s="216"/>
      <c r="AN7" s="216"/>
      <c r="AO7" s="216"/>
      <c r="AP7" s="216"/>
      <c r="AQ7" s="216"/>
      <c r="AR7" s="216"/>
      <c r="AS7" s="237" t="s">
        <v>42</v>
      </c>
      <c r="AT7" s="238">
        <v>52</v>
      </c>
    </row>
    <row r="8" ht="18" customHeight="1" spans="1:46">
      <c r="A8" s="53"/>
      <c r="B8" s="54"/>
      <c r="C8" s="65" t="s">
        <v>43</v>
      </c>
      <c r="D8" s="66"/>
      <c r="E8" s="67" t="s">
        <v>44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51" t="s">
        <v>45</v>
      </c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217" t="s">
        <v>46</v>
      </c>
      <c r="AL8" s="218"/>
      <c r="AM8" s="218"/>
      <c r="AN8" s="218"/>
      <c r="AO8" s="239" t="s">
        <v>38</v>
      </c>
      <c r="AP8" s="218" t="s">
        <v>47</v>
      </c>
      <c r="AQ8" s="218"/>
      <c r="AR8" s="218"/>
      <c r="AS8" s="240"/>
      <c r="AT8" s="238"/>
    </row>
    <row r="9" ht="14.45" customHeight="1" spans="1:46">
      <c r="A9" s="53" t="s">
        <v>48</v>
      </c>
      <c r="B9" s="54"/>
      <c r="C9" s="69" t="s">
        <v>49</v>
      </c>
      <c r="D9" s="61"/>
      <c r="E9" s="62" t="s">
        <v>50</v>
      </c>
      <c r="F9" s="63"/>
      <c r="G9" s="64">
        <v>510197995</v>
      </c>
      <c r="H9" s="64"/>
      <c r="I9" s="64"/>
      <c r="J9" s="64">
        <v>24095</v>
      </c>
      <c r="K9" s="64"/>
      <c r="L9" s="64"/>
      <c r="M9" s="64"/>
      <c r="N9" s="64"/>
      <c r="O9" s="64"/>
      <c r="P9" s="150" t="s">
        <v>36</v>
      </c>
      <c r="Q9" s="174"/>
      <c r="R9" s="175" t="s">
        <v>51</v>
      </c>
      <c r="S9" s="175"/>
      <c r="T9" s="175"/>
      <c r="U9" s="175"/>
      <c r="V9" s="176" t="s">
        <v>38</v>
      </c>
      <c r="W9" s="177" t="s">
        <v>52</v>
      </c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219"/>
      <c r="AK9" s="215" t="s">
        <v>40</v>
      </c>
      <c r="AL9" s="216" t="s">
        <v>41</v>
      </c>
      <c r="AM9" s="216"/>
      <c r="AN9" s="216"/>
      <c r="AO9" s="216"/>
      <c r="AP9" s="216"/>
      <c r="AQ9" s="216"/>
      <c r="AR9" s="216"/>
      <c r="AS9" s="237" t="s">
        <v>42</v>
      </c>
      <c r="AT9" s="241">
        <v>50</v>
      </c>
    </row>
    <row r="10" ht="18" customHeight="1" spans="1:46">
      <c r="A10" s="53"/>
      <c r="B10" s="54"/>
      <c r="C10" s="65" t="s">
        <v>53</v>
      </c>
      <c r="D10" s="66"/>
      <c r="E10" s="67" t="s">
        <v>54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51" t="s">
        <v>55</v>
      </c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220"/>
      <c r="AK10" s="217" t="s">
        <v>56</v>
      </c>
      <c r="AL10" s="218"/>
      <c r="AM10" s="218"/>
      <c r="AN10" s="218"/>
      <c r="AO10" s="239" t="s">
        <v>38</v>
      </c>
      <c r="AP10" s="218" t="s">
        <v>57</v>
      </c>
      <c r="AQ10" s="218"/>
      <c r="AR10" s="218"/>
      <c r="AS10" s="240"/>
      <c r="AT10" s="241"/>
    </row>
    <row r="11" ht="14.45" customHeight="1" spans="1:46">
      <c r="A11" s="53" t="s">
        <v>58</v>
      </c>
      <c r="B11" s="54"/>
      <c r="C11" s="60" t="s">
        <v>59</v>
      </c>
      <c r="D11" s="61"/>
      <c r="E11" s="62" t="s">
        <v>60</v>
      </c>
      <c r="F11" s="63"/>
      <c r="G11" s="64">
        <v>519040788</v>
      </c>
      <c r="H11" s="64"/>
      <c r="I11" s="64"/>
      <c r="J11" s="64"/>
      <c r="K11" s="64"/>
      <c r="L11" s="64"/>
      <c r="M11" s="64"/>
      <c r="N11" s="64"/>
      <c r="O11" s="64"/>
      <c r="P11" s="150" t="s">
        <v>36</v>
      </c>
      <c r="Q11" s="174"/>
      <c r="R11" s="175" t="s">
        <v>51</v>
      </c>
      <c r="S11" s="175"/>
      <c r="T11" s="175"/>
      <c r="U11" s="175"/>
      <c r="V11" s="176" t="s">
        <v>38</v>
      </c>
      <c r="W11" s="177" t="s">
        <v>52</v>
      </c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219"/>
      <c r="AK11" s="215" t="s">
        <v>40</v>
      </c>
      <c r="AL11" s="216" t="s">
        <v>41</v>
      </c>
      <c r="AM11" s="216"/>
      <c r="AN11" s="216"/>
      <c r="AO11" s="216"/>
      <c r="AP11" s="216"/>
      <c r="AQ11" s="216"/>
      <c r="AR11" s="216"/>
      <c r="AS11" s="237" t="s">
        <v>42</v>
      </c>
      <c r="AT11" s="241">
        <v>44</v>
      </c>
    </row>
    <row r="12" ht="18" customHeight="1" spans="1:46">
      <c r="A12" s="53"/>
      <c r="B12" s="54"/>
      <c r="C12" s="65" t="s">
        <v>61</v>
      </c>
      <c r="D12" s="66"/>
      <c r="E12" s="67" t="s">
        <v>62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51" t="s">
        <v>63</v>
      </c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220"/>
      <c r="AK12" s="217" t="s">
        <v>64</v>
      </c>
      <c r="AL12" s="218"/>
      <c r="AM12" s="218"/>
      <c r="AN12" s="218"/>
      <c r="AO12" s="239" t="s">
        <v>38</v>
      </c>
      <c r="AP12" s="218" t="s">
        <v>65</v>
      </c>
      <c r="AQ12" s="218"/>
      <c r="AR12" s="218"/>
      <c r="AS12" s="240"/>
      <c r="AT12" s="241"/>
    </row>
    <row r="13" customHeight="1" spans="1:46">
      <c r="A13" s="53" t="s">
        <v>66</v>
      </c>
      <c r="B13" s="54"/>
      <c r="C13" s="60" t="s">
        <v>49</v>
      </c>
      <c r="D13" s="61"/>
      <c r="E13" s="62" t="s">
        <v>50</v>
      </c>
      <c r="F13" s="63"/>
      <c r="G13" s="70"/>
      <c r="H13" s="70"/>
      <c r="I13" s="70"/>
      <c r="J13" s="70"/>
      <c r="K13" s="70"/>
      <c r="L13" s="70"/>
      <c r="M13" s="70"/>
      <c r="N13" s="70"/>
      <c r="O13" s="70"/>
      <c r="P13" s="152"/>
      <c r="Q13" s="179"/>
      <c r="R13" s="180"/>
      <c r="S13" s="180"/>
      <c r="T13" s="180"/>
      <c r="U13" s="180"/>
      <c r="V13" s="181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221"/>
      <c r="AK13" s="222"/>
      <c r="AL13" s="223"/>
      <c r="AM13" s="223"/>
      <c r="AN13" s="223"/>
      <c r="AO13" s="223"/>
      <c r="AP13" s="223"/>
      <c r="AQ13" s="223"/>
      <c r="AR13" s="223"/>
      <c r="AS13" s="242"/>
      <c r="AT13" s="243"/>
    </row>
    <row r="14" ht="18" customHeight="1" spans="1:46">
      <c r="A14" s="53"/>
      <c r="B14" s="54"/>
      <c r="C14" s="65" t="s">
        <v>53</v>
      </c>
      <c r="D14" s="66"/>
      <c r="E14" s="67" t="s">
        <v>54</v>
      </c>
      <c r="F14" s="68"/>
      <c r="G14" s="70"/>
      <c r="H14" s="70"/>
      <c r="I14" s="70"/>
      <c r="J14" s="70"/>
      <c r="K14" s="70"/>
      <c r="L14" s="70"/>
      <c r="M14" s="70"/>
      <c r="N14" s="70"/>
      <c r="O14" s="70"/>
      <c r="P14" s="153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224"/>
      <c r="AK14" s="225"/>
      <c r="AL14" s="226"/>
      <c r="AM14" s="226"/>
      <c r="AN14" s="226"/>
      <c r="AO14" s="244"/>
      <c r="AP14" s="226"/>
      <c r="AQ14" s="226"/>
      <c r="AR14" s="226"/>
      <c r="AS14" s="245"/>
      <c r="AT14" s="243"/>
    </row>
    <row r="15" customHeight="1" spans="1:46">
      <c r="A15" s="71" t="s">
        <v>67</v>
      </c>
      <c r="B15" s="54"/>
      <c r="C15" s="60" t="s">
        <v>49</v>
      </c>
      <c r="D15" s="61"/>
      <c r="E15" s="62" t="s">
        <v>50</v>
      </c>
      <c r="F15" s="63"/>
      <c r="G15" s="70"/>
      <c r="H15" s="70"/>
      <c r="I15" s="70"/>
      <c r="J15" s="70"/>
      <c r="K15" s="70"/>
      <c r="L15" s="70"/>
      <c r="M15" s="70"/>
      <c r="N15" s="70"/>
      <c r="O15" s="70"/>
      <c r="P15" s="150" t="s">
        <v>36</v>
      </c>
      <c r="Q15" s="174"/>
      <c r="R15" s="175" t="s">
        <v>51</v>
      </c>
      <c r="S15" s="175"/>
      <c r="T15" s="175"/>
      <c r="U15" s="175"/>
      <c r="V15" s="176" t="s">
        <v>38</v>
      </c>
      <c r="W15" s="177" t="s">
        <v>52</v>
      </c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219"/>
      <c r="AK15" s="215" t="s">
        <v>40</v>
      </c>
      <c r="AL15" s="216" t="s">
        <v>68</v>
      </c>
      <c r="AM15" s="216"/>
      <c r="AN15" s="216"/>
      <c r="AO15" s="216"/>
      <c r="AP15" s="216"/>
      <c r="AQ15" s="216"/>
      <c r="AR15" s="216"/>
      <c r="AS15" s="237" t="s">
        <v>42</v>
      </c>
      <c r="AT15" s="241">
        <v>50</v>
      </c>
    </row>
    <row r="16" ht="18" customHeight="1" spans="1:46">
      <c r="A16" s="53"/>
      <c r="B16" s="54"/>
      <c r="C16" s="65" t="s">
        <v>53</v>
      </c>
      <c r="D16" s="66"/>
      <c r="E16" s="67" t="s">
        <v>54</v>
      </c>
      <c r="F16" s="68"/>
      <c r="G16" s="70"/>
      <c r="H16" s="70"/>
      <c r="I16" s="70"/>
      <c r="J16" s="70"/>
      <c r="K16" s="70"/>
      <c r="L16" s="70"/>
      <c r="M16" s="70"/>
      <c r="N16" s="70"/>
      <c r="O16" s="70"/>
      <c r="P16" s="151" t="s">
        <v>55</v>
      </c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220"/>
      <c r="AK16" s="217" t="s">
        <v>69</v>
      </c>
      <c r="AL16" s="218"/>
      <c r="AM16" s="218"/>
      <c r="AN16" s="218"/>
      <c r="AO16" s="239" t="s">
        <v>38</v>
      </c>
      <c r="AP16" s="218" t="s">
        <v>70</v>
      </c>
      <c r="AQ16" s="218"/>
      <c r="AR16" s="218"/>
      <c r="AS16" s="240"/>
      <c r="AT16" s="241"/>
    </row>
    <row r="17" spans="1:46">
      <c r="A17" s="53" t="s">
        <v>71</v>
      </c>
      <c r="B17" s="54"/>
      <c r="C17" s="72" t="str">
        <f>IF(P16="","",P16)</f>
        <v>野田市西三ヶ尾739-2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154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246"/>
    </row>
    <row r="18" spans="1:46">
      <c r="A18" s="53"/>
      <c r="B18" s="54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155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247"/>
    </row>
    <row r="19" ht="14.45" customHeight="1" spans="1:46">
      <c r="A19" s="53" t="s">
        <v>72</v>
      </c>
      <c r="B19" s="54"/>
      <c r="C19" s="72" t="str">
        <f>IF(AL15="","",AL15&amp;"-"&amp;AK16&amp;"-"&amp;AP16)</f>
        <v>04-7138-4822　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55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247"/>
    </row>
    <row r="20" ht="14.45" customHeight="1" spans="1:46">
      <c r="A20" s="53"/>
      <c r="B20" s="54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155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247"/>
    </row>
    <row r="21" ht="14.45" customHeight="1" spans="1:46">
      <c r="A21" s="53" t="s">
        <v>73</v>
      </c>
      <c r="B21" s="54"/>
      <c r="C21" s="73" t="s">
        <v>74</v>
      </c>
      <c r="D21" s="74"/>
      <c r="E21" s="74">
        <v>1614</v>
      </c>
      <c r="F21" s="74"/>
      <c r="G21" s="74">
        <v>7046</v>
      </c>
      <c r="H21" s="74"/>
      <c r="I21" s="156"/>
      <c r="J21" s="156"/>
      <c r="K21" s="156"/>
      <c r="L21" s="156"/>
      <c r="M21" s="156"/>
      <c r="N21" s="156"/>
      <c r="O21" s="157"/>
      <c r="P21" s="155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247"/>
    </row>
    <row r="22" ht="14.45" customHeight="1" spans="1:46">
      <c r="A22" s="75"/>
      <c r="B22" s="76"/>
      <c r="C22" s="77"/>
      <c r="D22" s="78"/>
      <c r="E22" s="78"/>
      <c r="F22" s="78"/>
      <c r="G22" s="78"/>
      <c r="H22" s="78"/>
      <c r="I22" s="158"/>
      <c r="J22" s="158"/>
      <c r="K22" s="158"/>
      <c r="L22" s="158"/>
      <c r="M22" s="158"/>
      <c r="N22" s="158"/>
      <c r="O22" s="159"/>
      <c r="P22" s="160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248"/>
    </row>
    <row r="23" ht="14.1" customHeight="1" spans="1:45">
      <c r="A23" s="79" t="s">
        <v>75</v>
      </c>
      <c r="B23" s="80" t="s">
        <v>76</v>
      </c>
      <c r="C23" s="81" t="s">
        <v>77</v>
      </c>
      <c r="D23" s="82"/>
      <c r="E23" s="83" t="s">
        <v>78</v>
      </c>
      <c r="F23" s="84"/>
      <c r="G23" s="80" t="s">
        <v>79</v>
      </c>
      <c r="H23" s="80"/>
      <c r="I23" s="80" t="s">
        <v>80</v>
      </c>
      <c r="J23" s="80"/>
      <c r="K23" s="80"/>
      <c r="L23" s="80"/>
      <c r="M23" s="80" t="s">
        <v>81</v>
      </c>
      <c r="N23" s="80"/>
      <c r="O23" s="80"/>
      <c r="P23" s="161" t="s">
        <v>82</v>
      </c>
      <c r="Q23" s="80"/>
      <c r="R23" s="80"/>
      <c r="S23" s="80"/>
      <c r="T23" s="186"/>
      <c r="U23" s="187"/>
      <c r="V23" s="187"/>
      <c r="W23" s="187"/>
      <c r="X23" s="187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5"/>
      <c r="B24" s="54"/>
      <c r="C24" s="86" t="s">
        <v>83</v>
      </c>
      <c r="D24" s="87"/>
      <c r="E24" s="88" t="s">
        <v>84</v>
      </c>
      <c r="F24" s="89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88"/>
      <c r="U24" s="34"/>
      <c r="V24" s="34"/>
      <c r="W24" s="34"/>
      <c r="X24" s="34"/>
      <c r="Y24" s="204" t="s">
        <v>85</v>
      </c>
      <c r="Z24" s="170"/>
      <c r="AA24" s="170"/>
      <c r="AB24" s="170"/>
      <c r="AC24" s="170"/>
      <c r="AD24" s="170"/>
      <c r="AE24" s="170"/>
      <c r="AF24" s="170"/>
      <c r="AG24" s="227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90">
        <v>1</v>
      </c>
      <c r="B25" s="91">
        <v>1</v>
      </c>
      <c r="C25" s="69" t="s">
        <v>86</v>
      </c>
      <c r="D25" s="61"/>
      <c r="E25" s="62" t="s">
        <v>87</v>
      </c>
      <c r="F25" s="63"/>
      <c r="G25" s="92">
        <v>6</v>
      </c>
      <c r="H25" s="93"/>
      <c r="I25" s="162" t="s">
        <v>88</v>
      </c>
      <c r="J25" s="163"/>
      <c r="K25" s="163"/>
      <c r="L25" s="93"/>
      <c r="M25" s="92">
        <v>518965372</v>
      </c>
      <c r="N25" s="163"/>
      <c r="O25" s="93"/>
      <c r="P25" s="92">
        <v>158</v>
      </c>
      <c r="Q25" s="163"/>
      <c r="R25" s="163"/>
      <c r="S25" s="163"/>
      <c r="T25" s="189"/>
      <c r="U25" s="34"/>
      <c r="V25" s="34"/>
      <c r="W25" s="34"/>
      <c r="X25" s="34"/>
      <c r="Y25" s="205">
        <v>12</v>
      </c>
      <c r="Z25" s="206"/>
      <c r="AA25" s="206"/>
      <c r="AB25" s="206"/>
      <c r="AC25" s="206"/>
      <c r="AD25" s="206"/>
      <c r="AE25" s="206"/>
      <c r="AF25" s="206"/>
      <c r="AG25" s="228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4"/>
      <c r="B26" s="95"/>
      <c r="C26" s="96" t="s">
        <v>89</v>
      </c>
      <c r="D26" s="66"/>
      <c r="E26" s="67" t="s">
        <v>90</v>
      </c>
      <c r="F26" s="68"/>
      <c r="G26" s="97"/>
      <c r="H26" s="98"/>
      <c r="I26" s="97"/>
      <c r="J26" s="164"/>
      <c r="K26" s="164"/>
      <c r="L26" s="98"/>
      <c r="M26" s="97"/>
      <c r="N26" s="164"/>
      <c r="O26" s="98"/>
      <c r="P26" s="97"/>
      <c r="Q26" s="164"/>
      <c r="R26" s="164"/>
      <c r="S26" s="164"/>
      <c r="T26" s="190"/>
      <c r="U26" s="34"/>
      <c r="V26" s="34"/>
      <c r="W26" s="34"/>
      <c r="X26" s="34"/>
      <c r="Y26" s="207"/>
      <c r="Z26" s="208"/>
      <c r="AA26" s="208"/>
      <c r="AB26" s="208"/>
      <c r="AC26" s="208"/>
      <c r="AD26" s="208"/>
      <c r="AE26" s="208"/>
      <c r="AF26" s="208"/>
      <c r="AG26" s="229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0">
        <v>2</v>
      </c>
      <c r="B27" s="91">
        <v>2</v>
      </c>
      <c r="C27" s="60" t="s">
        <v>91</v>
      </c>
      <c r="D27" s="61"/>
      <c r="E27" s="62" t="s">
        <v>92</v>
      </c>
      <c r="F27" s="63"/>
      <c r="G27" s="92">
        <v>6</v>
      </c>
      <c r="H27" s="93"/>
      <c r="I27" s="162" t="s">
        <v>93</v>
      </c>
      <c r="J27" s="163"/>
      <c r="K27" s="163"/>
      <c r="L27" s="93"/>
      <c r="M27" s="92">
        <v>518965396</v>
      </c>
      <c r="N27" s="163"/>
      <c r="O27" s="93"/>
      <c r="P27" s="92">
        <v>153</v>
      </c>
      <c r="Q27" s="163"/>
      <c r="R27" s="163"/>
      <c r="S27" s="163"/>
      <c r="T27" s="189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4"/>
      <c r="B28" s="95"/>
      <c r="C28" s="65" t="s">
        <v>94</v>
      </c>
      <c r="D28" s="66"/>
      <c r="E28" s="67" t="s">
        <v>95</v>
      </c>
      <c r="F28" s="68"/>
      <c r="G28" s="97"/>
      <c r="H28" s="98"/>
      <c r="I28" s="97"/>
      <c r="J28" s="164"/>
      <c r="K28" s="164"/>
      <c r="L28" s="98"/>
      <c r="M28" s="97"/>
      <c r="N28" s="164"/>
      <c r="O28" s="98"/>
      <c r="P28" s="97"/>
      <c r="Q28" s="164"/>
      <c r="R28" s="164"/>
      <c r="S28" s="164"/>
      <c r="T28" s="190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0">
        <v>3</v>
      </c>
      <c r="B29" s="91">
        <v>3</v>
      </c>
      <c r="C29" s="60" t="s">
        <v>96</v>
      </c>
      <c r="D29" s="61"/>
      <c r="E29" s="62" t="s">
        <v>97</v>
      </c>
      <c r="F29" s="63"/>
      <c r="G29" s="92">
        <v>6</v>
      </c>
      <c r="H29" s="93"/>
      <c r="I29" s="162" t="s">
        <v>98</v>
      </c>
      <c r="J29" s="163"/>
      <c r="K29" s="163"/>
      <c r="L29" s="93"/>
      <c r="M29" s="92">
        <v>518566258</v>
      </c>
      <c r="N29" s="163"/>
      <c r="O29" s="93"/>
      <c r="P29" s="92">
        <v>158</v>
      </c>
      <c r="Q29" s="163"/>
      <c r="R29" s="163"/>
      <c r="S29" s="163"/>
      <c r="T29" s="189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4"/>
      <c r="B30" s="95"/>
      <c r="C30" s="65" t="s">
        <v>99</v>
      </c>
      <c r="D30" s="66"/>
      <c r="E30" s="67" t="s">
        <v>100</v>
      </c>
      <c r="F30" s="68"/>
      <c r="G30" s="97"/>
      <c r="H30" s="98"/>
      <c r="I30" s="97"/>
      <c r="J30" s="164"/>
      <c r="K30" s="164"/>
      <c r="L30" s="98"/>
      <c r="M30" s="97"/>
      <c r="N30" s="164"/>
      <c r="O30" s="98"/>
      <c r="P30" s="97"/>
      <c r="Q30" s="164"/>
      <c r="R30" s="164"/>
      <c r="S30" s="164"/>
      <c r="T30" s="190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0">
        <v>4</v>
      </c>
      <c r="B31" s="91">
        <v>4</v>
      </c>
      <c r="C31" s="60" t="s">
        <v>59</v>
      </c>
      <c r="D31" s="61"/>
      <c r="E31" s="99" t="s">
        <v>101</v>
      </c>
      <c r="F31" s="63"/>
      <c r="G31" s="92">
        <v>6</v>
      </c>
      <c r="H31" s="93"/>
      <c r="I31" s="162" t="s">
        <v>93</v>
      </c>
      <c r="J31" s="163"/>
      <c r="K31" s="163"/>
      <c r="L31" s="93"/>
      <c r="M31" s="92">
        <v>518826680</v>
      </c>
      <c r="N31" s="163"/>
      <c r="O31" s="93"/>
      <c r="P31" s="92">
        <v>154</v>
      </c>
      <c r="Q31" s="163"/>
      <c r="R31" s="163"/>
      <c r="S31" s="163"/>
      <c r="T31" s="189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4"/>
      <c r="B32" s="95"/>
      <c r="C32" s="65" t="s">
        <v>61</v>
      </c>
      <c r="D32" s="66"/>
      <c r="E32" s="100" t="s">
        <v>102</v>
      </c>
      <c r="F32" s="68"/>
      <c r="G32" s="97"/>
      <c r="H32" s="98"/>
      <c r="I32" s="97"/>
      <c r="J32" s="164"/>
      <c r="K32" s="164"/>
      <c r="L32" s="98"/>
      <c r="M32" s="97"/>
      <c r="N32" s="164"/>
      <c r="O32" s="98"/>
      <c r="P32" s="97"/>
      <c r="Q32" s="164"/>
      <c r="R32" s="164"/>
      <c r="S32" s="164"/>
      <c r="T32" s="190"/>
      <c r="U32" s="34"/>
      <c r="V32" s="34"/>
      <c r="W32" s="34"/>
      <c r="X32" s="34"/>
      <c r="Y32" s="204" t="s">
        <v>103</v>
      </c>
      <c r="Z32" s="170"/>
      <c r="AA32" s="170"/>
      <c r="AB32" s="170"/>
      <c r="AC32" s="170"/>
      <c r="AD32" s="170"/>
      <c r="AE32" s="170"/>
      <c r="AF32" s="170"/>
      <c r="AG32" s="227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0">
        <v>5</v>
      </c>
      <c r="B33" s="91">
        <v>5</v>
      </c>
      <c r="C33" s="60" t="s">
        <v>104</v>
      </c>
      <c r="D33" s="61"/>
      <c r="E33" s="62" t="s">
        <v>105</v>
      </c>
      <c r="F33" s="63"/>
      <c r="G33" s="92">
        <v>6</v>
      </c>
      <c r="H33" s="93"/>
      <c r="I33" s="162" t="s">
        <v>106</v>
      </c>
      <c r="J33" s="163"/>
      <c r="K33" s="163"/>
      <c r="L33" s="93"/>
      <c r="M33" s="92">
        <v>519040795</v>
      </c>
      <c r="N33" s="163"/>
      <c r="O33" s="93"/>
      <c r="P33" s="92">
        <v>144</v>
      </c>
      <c r="Q33" s="163"/>
      <c r="R33" s="163"/>
      <c r="S33" s="163"/>
      <c r="T33" s="189"/>
      <c r="U33" s="34"/>
      <c r="V33" s="34"/>
      <c r="W33" s="34"/>
      <c r="X33" s="34"/>
      <c r="Y33" s="209">
        <v>1</v>
      </c>
      <c r="Z33" s="163"/>
      <c r="AA33" s="163"/>
      <c r="AB33" s="163"/>
      <c r="AC33" s="163"/>
      <c r="AD33" s="163"/>
      <c r="AE33" s="163"/>
      <c r="AF33" s="163"/>
      <c r="AG33" s="189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4"/>
      <c r="B34" s="95"/>
      <c r="C34" s="65" t="s">
        <v>107</v>
      </c>
      <c r="D34" s="66"/>
      <c r="E34" s="67" t="s">
        <v>108</v>
      </c>
      <c r="F34" s="68"/>
      <c r="G34" s="97"/>
      <c r="H34" s="98"/>
      <c r="I34" s="97"/>
      <c r="J34" s="164"/>
      <c r="K34" s="164"/>
      <c r="L34" s="98"/>
      <c r="M34" s="97"/>
      <c r="N34" s="164"/>
      <c r="O34" s="98"/>
      <c r="P34" s="97"/>
      <c r="Q34" s="164"/>
      <c r="R34" s="164"/>
      <c r="S34" s="164"/>
      <c r="T34" s="190"/>
      <c r="U34" s="34"/>
      <c r="V34" s="34"/>
      <c r="W34" s="34"/>
      <c r="X34" s="34"/>
      <c r="Y34" s="210"/>
      <c r="Z34" s="165"/>
      <c r="AA34" s="165"/>
      <c r="AB34" s="165"/>
      <c r="AC34" s="165"/>
      <c r="AD34" s="165"/>
      <c r="AE34" s="165"/>
      <c r="AF34" s="165"/>
      <c r="AG34" s="191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0">
        <v>6</v>
      </c>
      <c r="B35" s="91">
        <v>6</v>
      </c>
      <c r="C35" s="60" t="s">
        <v>109</v>
      </c>
      <c r="D35" s="61"/>
      <c r="E35" s="62" t="s">
        <v>110</v>
      </c>
      <c r="F35" s="63"/>
      <c r="G35" s="92">
        <v>6</v>
      </c>
      <c r="H35" s="93"/>
      <c r="I35" s="162" t="s">
        <v>98</v>
      </c>
      <c r="J35" s="163"/>
      <c r="K35" s="163"/>
      <c r="L35" s="93"/>
      <c r="M35" s="92">
        <v>519881213</v>
      </c>
      <c r="N35" s="163"/>
      <c r="O35" s="93"/>
      <c r="P35" s="92">
        <v>160</v>
      </c>
      <c r="Q35" s="163"/>
      <c r="R35" s="163"/>
      <c r="S35" s="163"/>
      <c r="T35" s="189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4"/>
      <c r="B36" s="95"/>
      <c r="C36" s="65" t="s">
        <v>111</v>
      </c>
      <c r="D36" s="66"/>
      <c r="E36" s="67" t="s">
        <v>112</v>
      </c>
      <c r="F36" s="68"/>
      <c r="G36" s="97"/>
      <c r="H36" s="98"/>
      <c r="I36" s="97"/>
      <c r="J36" s="164"/>
      <c r="K36" s="164"/>
      <c r="L36" s="98"/>
      <c r="M36" s="97"/>
      <c r="N36" s="164"/>
      <c r="O36" s="98"/>
      <c r="P36" s="97"/>
      <c r="Q36" s="164"/>
      <c r="R36" s="164"/>
      <c r="S36" s="164"/>
      <c r="T36" s="190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0">
        <v>7</v>
      </c>
      <c r="B37" s="91">
        <v>7</v>
      </c>
      <c r="C37" s="60" t="s">
        <v>113</v>
      </c>
      <c r="D37" s="61"/>
      <c r="E37" s="62" t="s">
        <v>114</v>
      </c>
      <c r="F37" s="63"/>
      <c r="G37" s="92">
        <v>6</v>
      </c>
      <c r="H37" s="93"/>
      <c r="I37" s="162" t="s">
        <v>115</v>
      </c>
      <c r="J37" s="163"/>
      <c r="K37" s="163"/>
      <c r="L37" s="93"/>
      <c r="M37" s="92">
        <v>522822869</v>
      </c>
      <c r="N37" s="163"/>
      <c r="O37" s="93"/>
      <c r="P37" s="92">
        <v>154</v>
      </c>
      <c r="Q37" s="163"/>
      <c r="R37" s="163"/>
      <c r="S37" s="163"/>
      <c r="T37" s="189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4"/>
      <c r="B38" s="95"/>
      <c r="C38" s="65" t="s">
        <v>116</v>
      </c>
      <c r="D38" s="66"/>
      <c r="E38" s="67" t="s">
        <v>117</v>
      </c>
      <c r="F38" s="68"/>
      <c r="G38" s="97"/>
      <c r="H38" s="98"/>
      <c r="I38" s="97"/>
      <c r="J38" s="164"/>
      <c r="K38" s="164"/>
      <c r="L38" s="98"/>
      <c r="M38" s="97"/>
      <c r="N38" s="164"/>
      <c r="O38" s="98"/>
      <c r="P38" s="97"/>
      <c r="Q38" s="164"/>
      <c r="R38" s="164"/>
      <c r="S38" s="164"/>
      <c r="T38" s="190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0">
        <v>8</v>
      </c>
      <c r="B39" s="91">
        <v>8</v>
      </c>
      <c r="C39" s="60" t="s">
        <v>118</v>
      </c>
      <c r="D39" s="61"/>
      <c r="E39" s="62" t="s">
        <v>119</v>
      </c>
      <c r="F39" s="63"/>
      <c r="G39" s="92">
        <v>5</v>
      </c>
      <c r="H39" s="93"/>
      <c r="I39" s="162" t="s">
        <v>120</v>
      </c>
      <c r="J39" s="163"/>
      <c r="K39" s="163"/>
      <c r="L39" s="93"/>
      <c r="M39" s="92">
        <v>519881206</v>
      </c>
      <c r="N39" s="163"/>
      <c r="O39" s="93"/>
      <c r="P39" s="92">
        <v>140</v>
      </c>
      <c r="Q39" s="163"/>
      <c r="R39" s="163"/>
      <c r="S39" s="163"/>
      <c r="T39" s="189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4"/>
      <c r="B40" s="95"/>
      <c r="C40" s="65" t="s">
        <v>121</v>
      </c>
      <c r="D40" s="66"/>
      <c r="E40" s="67" t="s">
        <v>122</v>
      </c>
      <c r="F40" s="68"/>
      <c r="G40" s="97"/>
      <c r="H40" s="98"/>
      <c r="I40" s="97"/>
      <c r="J40" s="164"/>
      <c r="K40" s="164"/>
      <c r="L40" s="98"/>
      <c r="M40" s="97"/>
      <c r="N40" s="164"/>
      <c r="O40" s="98"/>
      <c r="P40" s="97"/>
      <c r="Q40" s="164"/>
      <c r="R40" s="164"/>
      <c r="S40" s="164"/>
      <c r="T40" s="190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0">
        <v>9</v>
      </c>
      <c r="B41" s="91">
        <v>9</v>
      </c>
      <c r="C41" s="60" t="s">
        <v>113</v>
      </c>
      <c r="D41" s="61"/>
      <c r="E41" s="62" t="s">
        <v>123</v>
      </c>
      <c r="F41" s="63"/>
      <c r="G41" s="92">
        <v>3</v>
      </c>
      <c r="H41" s="93"/>
      <c r="I41" s="162" t="s">
        <v>115</v>
      </c>
      <c r="J41" s="163"/>
      <c r="K41" s="163"/>
      <c r="L41" s="93"/>
      <c r="M41" s="92">
        <v>523055075</v>
      </c>
      <c r="N41" s="163"/>
      <c r="O41" s="93"/>
      <c r="P41" s="92">
        <v>138</v>
      </c>
      <c r="Q41" s="163"/>
      <c r="R41" s="163"/>
      <c r="S41" s="163"/>
      <c r="T41" s="189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4"/>
      <c r="B42" s="95"/>
      <c r="C42" s="65" t="s">
        <v>116</v>
      </c>
      <c r="D42" s="66"/>
      <c r="E42" s="67" t="s">
        <v>124</v>
      </c>
      <c r="F42" s="68"/>
      <c r="G42" s="97"/>
      <c r="H42" s="98"/>
      <c r="I42" s="97"/>
      <c r="J42" s="164"/>
      <c r="K42" s="164"/>
      <c r="L42" s="98"/>
      <c r="M42" s="97"/>
      <c r="N42" s="164"/>
      <c r="O42" s="98"/>
      <c r="P42" s="97"/>
      <c r="Q42" s="164"/>
      <c r="R42" s="164"/>
      <c r="S42" s="164"/>
      <c r="T42" s="190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0">
        <v>10</v>
      </c>
      <c r="B43" s="91">
        <v>10</v>
      </c>
      <c r="C43" s="60" t="s">
        <v>125</v>
      </c>
      <c r="D43" s="61"/>
      <c r="E43" s="62" t="s">
        <v>126</v>
      </c>
      <c r="F43" s="63"/>
      <c r="G43" s="92">
        <v>3</v>
      </c>
      <c r="H43" s="93"/>
      <c r="I43" s="162" t="s">
        <v>115</v>
      </c>
      <c r="J43" s="163"/>
      <c r="K43" s="163"/>
      <c r="L43" s="93"/>
      <c r="M43" s="92">
        <v>523055082</v>
      </c>
      <c r="N43" s="163"/>
      <c r="O43" s="93"/>
      <c r="P43" s="92">
        <v>143</v>
      </c>
      <c r="Q43" s="163"/>
      <c r="R43" s="163"/>
      <c r="S43" s="163"/>
      <c r="T43" s="189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4"/>
      <c r="B44" s="95"/>
      <c r="C44" s="65" t="s">
        <v>127</v>
      </c>
      <c r="D44" s="66"/>
      <c r="E44" s="67" t="s">
        <v>128</v>
      </c>
      <c r="F44" s="68"/>
      <c r="G44" s="97"/>
      <c r="H44" s="98"/>
      <c r="I44" s="97"/>
      <c r="J44" s="164"/>
      <c r="K44" s="164"/>
      <c r="L44" s="98"/>
      <c r="M44" s="97"/>
      <c r="N44" s="164"/>
      <c r="O44" s="98"/>
      <c r="P44" s="97"/>
      <c r="Q44" s="164"/>
      <c r="R44" s="164"/>
      <c r="S44" s="164"/>
      <c r="T44" s="190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0">
        <v>11</v>
      </c>
      <c r="B45" s="91">
        <v>11</v>
      </c>
      <c r="C45" s="60" t="s">
        <v>129</v>
      </c>
      <c r="D45" s="61"/>
      <c r="E45" s="62" t="s">
        <v>130</v>
      </c>
      <c r="F45" s="63"/>
      <c r="G45" s="92">
        <v>3</v>
      </c>
      <c r="H45" s="93"/>
      <c r="I45" s="162" t="s">
        <v>115</v>
      </c>
      <c r="J45" s="163"/>
      <c r="K45" s="163"/>
      <c r="L45" s="93"/>
      <c r="M45" s="92">
        <v>523055129</v>
      </c>
      <c r="N45" s="163"/>
      <c r="O45" s="93"/>
      <c r="P45" s="92">
        <v>135</v>
      </c>
      <c r="Q45" s="163"/>
      <c r="R45" s="163"/>
      <c r="S45" s="163"/>
      <c r="T45" s="189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4"/>
      <c r="B46" s="95"/>
      <c r="C46" s="65" t="s">
        <v>131</v>
      </c>
      <c r="D46" s="66"/>
      <c r="E46" s="67" t="s">
        <v>132</v>
      </c>
      <c r="F46" s="68"/>
      <c r="G46" s="97"/>
      <c r="H46" s="98"/>
      <c r="I46" s="97"/>
      <c r="J46" s="164"/>
      <c r="K46" s="164"/>
      <c r="L46" s="98"/>
      <c r="M46" s="97"/>
      <c r="N46" s="164"/>
      <c r="O46" s="98"/>
      <c r="P46" s="97"/>
      <c r="Q46" s="164"/>
      <c r="R46" s="164"/>
      <c r="S46" s="164"/>
      <c r="T46" s="190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0">
        <v>12</v>
      </c>
      <c r="B47" s="91">
        <v>12</v>
      </c>
      <c r="C47" s="60" t="s">
        <v>133</v>
      </c>
      <c r="D47" s="61"/>
      <c r="E47" s="62" t="s">
        <v>134</v>
      </c>
      <c r="F47" s="63"/>
      <c r="G47" s="92">
        <v>3</v>
      </c>
      <c r="H47" s="93"/>
      <c r="I47" s="162" t="s">
        <v>135</v>
      </c>
      <c r="J47" s="163"/>
      <c r="K47" s="163"/>
      <c r="L47" s="93"/>
      <c r="M47" s="92">
        <v>523495642</v>
      </c>
      <c r="N47" s="163"/>
      <c r="O47" s="93"/>
      <c r="P47" s="92">
        <v>134</v>
      </c>
      <c r="Q47" s="163"/>
      <c r="R47" s="163"/>
      <c r="S47" s="163"/>
      <c r="T47" s="189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1"/>
      <c r="B48" s="102"/>
      <c r="C48" s="103" t="s">
        <v>136</v>
      </c>
      <c r="D48" s="104"/>
      <c r="E48" s="105" t="s">
        <v>137</v>
      </c>
      <c r="F48" s="106"/>
      <c r="G48" s="107"/>
      <c r="H48" s="108"/>
      <c r="I48" s="107"/>
      <c r="J48" s="165"/>
      <c r="K48" s="165"/>
      <c r="L48" s="108"/>
      <c r="M48" s="107"/>
      <c r="N48" s="165"/>
      <c r="O48" s="108"/>
      <c r="P48" s="107"/>
      <c r="Q48" s="165"/>
      <c r="R48" s="165"/>
      <c r="S48" s="165"/>
      <c r="T48" s="191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09">
        <v>13</v>
      </c>
      <c r="B49" s="110"/>
      <c r="C49" s="111"/>
      <c r="D49" s="112"/>
      <c r="E49" s="112"/>
      <c r="F49" s="113"/>
      <c r="G49" s="114"/>
      <c r="H49" s="115"/>
      <c r="I49" s="114"/>
      <c r="J49" s="166"/>
      <c r="K49" s="166"/>
      <c r="L49" s="115"/>
      <c r="M49" s="114"/>
      <c r="N49" s="166"/>
      <c r="O49" s="115"/>
      <c r="P49" s="114"/>
      <c r="Q49" s="166"/>
      <c r="R49" s="166"/>
      <c r="S49" s="166"/>
      <c r="T49" s="192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16"/>
      <c r="C50" s="117"/>
      <c r="D50" s="118"/>
      <c r="E50" s="118"/>
      <c r="F50" s="119"/>
      <c r="G50" s="120"/>
      <c r="H50" s="121"/>
      <c r="I50" s="120"/>
      <c r="J50" s="167"/>
      <c r="K50" s="167"/>
      <c r="L50" s="121"/>
      <c r="M50" s="120"/>
      <c r="N50" s="167"/>
      <c r="O50" s="121"/>
      <c r="P50" s="120"/>
      <c r="Q50" s="167"/>
      <c r="R50" s="167"/>
      <c r="S50" s="167"/>
      <c r="T50" s="193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0"/>
      <c r="C51" s="111"/>
      <c r="D51" s="112"/>
      <c r="E51" s="112"/>
      <c r="F51" s="113"/>
      <c r="G51" s="114"/>
      <c r="H51" s="115"/>
      <c r="I51" s="114"/>
      <c r="J51" s="166"/>
      <c r="K51" s="166"/>
      <c r="L51" s="115"/>
      <c r="M51" s="114"/>
      <c r="N51" s="166"/>
      <c r="O51" s="115"/>
      <c r="P51" s="114"/>
      <c r="Q51" s="166"/>
      <c r="R51" s="166"/>
      <c r="S51" s="166"/>
      <c r="T51" s="192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5"/>
      <c r="B52" s="122"/>
      <c r="C52" s="123"/>
      <c r="D52" s="124"/>
      <c r="E52" s="124"/>
      <c r="F52" s="125"/>
      <c r="G52" s="126"/>
      <c r="H52" s="127"/>
      <c r="I52" s="126"/>
      <c r="J52" s="168"/>
      <c r="K52" s="168"/>
      <c r="L52" s="127"/>
      <c r="M52" s="126"/>
      <c r="N52" s="168"/>
      <c r="O52" s="127"/>
      <c r="P52" s="126"/>
      <c r="Q52" s="168"/>
      <c r="R52" s="168"/>
      <c r="S52" s="168"/>
      <c r="T52" s="19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</row>
    <row r="54" ht="18" customHeight="1" spans="1:45">
      <c r="A54" s="128" t="s">
        <v>138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95"/>
      <c r="U54" s="169"/>
      <c r="V54" s="196" t="s">
        <v>139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211"/>
      <c r="AG54" s="230"/>
      <c r="AH54" s="230"/>
      <c r="AI54" s="230"/>
      <c r="AJ54" s="230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0" t="s">
        <v>140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98"/>
      <c r="U55" s="169"/>
      <c r="V55" s="199">
        <f>LEN(A55)</f>
        <v>113</v>
      </c>
      <c r="W55" s="200"/>
      <c r="X55" s="200"/>
      <c r="Y55" s="200"/>
      <c r="Z55" s="200"/>
      <c r="AA55" s="200"/>
      <c r="AB55" s="200"/>
      <c r="AC55" s="200"/>
      <c r="AD55" s="200"/>
      <c r="AE55" s="200"/>
      <c r="AF55" s="212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I12" sqref="I12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141</v>
      </c>
      <c r="B1" s="2"/>
      <c r="D1" s="3" t="s">
        <v>142</v>
      </c>
      <c r="E1" s="4" t="s">
        <v>143</v>
      </c>
      <c r="F1" s="5" t="s">
        <v>144</v>
      </c>
      <c r="G1" s="3" t="s">
        <v>142</v>
      </c>
      <c r="H1" s="4" t="s">
        <v>145</v>
      </c>
      <c r="I1" s="5" t="s">
        <v>146</v>
      </c>
      <c r="J1" s="3" t="s">
        <v>142</v>
      </c>
      <c r="K1" s="4" t="s">
        <v>145</v>
      </c>
      <c r="L1" s="5" t="s">
        <v>146</v>
      </c>
      <c r="M1" s="3" t="s">
        <v>142</v>
      </c>
      <c r="N1" s="4" t="s">
        <v>145</v>
      </c>
      <c r="O1" s="5" t="s">
        <v>146</v>
      </c>
      <c r="P1" s="3" t="s">
        <v>142</v>
      </c>
      <c r="Q1" s="4" t="s">
        <v>145</v>
      </c>
      <c r="R1" s="5" t="s">
        <v>146</v>
      </c>
      <c r="S1" s="3" t="s">
        <v>142</v>
      </c>
      <c r="T1" s="4" t="s">
        <v>145</v>
      </c>
      <c r="U1" s="5" t="s">
        <v>146</v>
      </c>
      <c r="V1" s="3" t="s">
        <v>142</v>
      </c>
      <c r="W1" s="4" t="s">
        <v>145</v>
      </c>
      <c r="X1" s="5" t="s">
        <v>146</v>
      </c>
      <c r="Y1" s="3" t="s">
        <v>142</v>
      </c>
      <c r="Z1" s="4" t="s">
        <v>145</v>
      </c>
      <c r="AA1" s="5" t="s">
        <v>146</v>
      </c>
      <c r="AB1" s="3" t="s">
        <v>142</v>
      </c>
      <c r="AC1" s="4" t="s">
        <v>145</v>
      </c>
      <c r="AD1" s="5" t="s">
        <v>146</v>
      </c>
      <c r="AE1" s="3" t="s">
        <v>142</v>
      </c>
      <c r="AF1" s="4" t="s">
        <v>145</v>
      </c>
      <c r="AG1" s="5" t="s">
        <v>146</v>
      </c>
      <c r="AH1" s="3" t="s">
        <v>142</v>
      </c>
      <c r="AI1" s="4" t="s">
        <v>145</v>
      </c>
      <c r="AJ1" s="5" t="s">
        <v>146</v>
      </c>
    </row>
    <row r="2" ht="14.25" spans="1:36">
      <c r="A2" s="2"/>
      <c r="B2" s="2"/>
      <c r="C2" s="6"/>
      <c r="D2" s="7">
        <v>1</v>
      </c>
      <c r="E2" s="8" t="s">
        <v>147</v>
      </c>
      <c r="F2" s="9">
        <v>42443</v>
      </c>
      <c r="G2" s="7">
        <v>1.01</v>
      </c>
      <c r="H2" s="8" t="s">
        <v>147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148</v>
      </c>
      <c r="B4" s="12"/>
      <c r="C4" s="12"/>
      <c r="D4" s="12"/>
      <c r="E4" s="12"/>
      <c r="F4" s="12"/>
      <c r="G4" s="13"/>
      <c r="H4" s="4" t="s">
        <v>149</v>
      </c>
      <c r="I4" s="4" t="s">
        <v>85</v>
      </c>
      <c r="J4" s="28" t="s">
        <v>150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12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151</v>
      </c>
      <c r="B6" s="4" t="s">
        <v>9</v>
      </c>
      <c r="C6" s="4" t="s">
        <v>152</v>
      </c>
      <c r="D6" s="4" t="s">
        <v>153</v>
      </c>
      <c r="E6" s="4" t="s">
        <v>149</v>
      </c>
      <c r="F6" s="4" t="s">
        <v>154</v>
      </c>
      <c r="G6" s="4" t="s">
        <v>155</v>
      </c>
      <c r="H6" s="4" t="s">
        <v>156</v>
      </c>
      <c r="I6" s="4" t="s">
        <v>157</v>
      </c>
      <c r="J6" s="4" t="s">
        <v>158</v>
      </c>
      <c r="K6" s="4" t="s">
        <v>159</v>
      </c>
      <c r="L6" s="4" t="s">
        <v>160</v>
      </c>
      <c r="M6" s="4" t="s">
        <v>161</v>
      </c>
      <c r="N6" s="4" t="s">
        <v>162</v>
      </c>
      <c r="O6" s="4" t="s">
        <v>163</v>
      </c>
      <c r="P6" s="4" t="s">
        <v>164</v>
      </c>
      <c r="Q6" s="4" t="s">
        <v>165</v>
      </c>
      <c r="R6" s="4" t="s">
        <v>166</v>
      </c>
      <c r="S6" s="4" t="s">
        <v>167</v>
      </c>
      <c r="T6" s="4" t="s">
        <v>168</v>
      </c>
      <c r="U6" s="4" t="s">
        <v>169</v>
      </c>
      <c r="V6" s="4" t="s">
        <v>169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21006</v>
      </c>
      <c r="B7" s="18" t="str">
        <f>IF(入力!C3="","",入力!C3)</f>
        <v>N.VENUS</v>
      </c>
      <c r="C7" s="18" t="str">
        <f>IF(入力!C2="","",入力!C2)</f>
        <v>エヌ．ビーナス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東武野田</v>
      </c>
      <c r="S7" s="18" t="str">
        <f>IF(入力!AE5="","",入力!AE5)</f>
        <v>梅郷</v>
      </c>
      <c r="T7" s="18"/>
      <c r="U7" s="18">
        <f>IF(入力!C4="","",入力!C4)</f>
        <v>4342592739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170</v>
      </c>
      <c r="B15" s="4" t="s">
        <v>171</v>
      </c>
      <c r="C15" s="4" t="s">
        <v>172</v>
      </c>
      <c r="D15" s="4" t="s">
        <v>173</v>
      </c>
      <c r="E15" s="4" t="s">
        <v>174</v>
      </c>
      <c r="F15" s="4" t="s">
        <v>175</v>
      </c>
      <c r="G15" s="4" t="s">
        <v>176</v>
      </c>
      <c r="H15" s="4" t="s">
        <v>177</v>
      </c>
      <c r="I15" s="4" t="s">
        <v>178</v>
      </c>
      <c r="J15" s="4" t="s">
        <v>179</v>
      </c>
      <c r="K15" s="4" t="s">
        <v>180</v>
      </c>
      <c r="L15" s="4" t="s">
        <v>33</v>
      </c>
      <c r="M15" s="4" t="s">
        <v>181</v>
      </c>
      <c r="N15" s="4" t="s">
        <v>182</v>
      </c>
      <c r="O15" s="4" t="s">
        <v>183</v>
      </c>
      <c r="P15" s="4" t="s">
        <v>184</v>
      </c>
      <c r="Q15" s="4" t="s">
        <v>185</v>
      </c>
      <c r="R15" s="4" t="s">
        <v>154</v>
      </c>
      <c r="S15" s="4" t="s">
        <v>155</v>
      </c>
      <c r="T15" s="4" t="s">
        <v>186</v>
      </c>
      <c r="U15" s="4" t="s">
        <v>187</v>
      </c>
      <c r="V15" s="4" t="s">
        <v>188</v>
      </c>
      <c r="W15" s="4" t="s">
        <v>189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190</v>
      </c>
      <c r="C16" s="18" t="str">
        <f>IF(入力!C8="","",入力!C8)</f>
        <v>寺前</v>
      </c>
      <c r="D16" s="18" t="str">
        <f>IF(入力!E8="","",入力!E8)</f>
        <v>式孝</v>
      </c>
      <c r="E16" s="18" t="str">
        <f>IF(入力!C7="","",入力!C7)</f>
        <v>テラマエ</v>
      </c>
      <c r="F16" s="18" t="str">
        <f>IF(入力!E7="","",入力!E7)</f>
        <v>ノリタカ</v>
      </c>
      <c r="G16" s="18">
        <f>IF(入力!G7="","",入力!G7)</f>
        <v>514592739</v>
      </c>
      <c r="H16" s="18">
        <f>IF(入力!J7="","",入力!J7)</f>
        <v>18432</v>
      </c>
      <c r="I16" s="18" t="str">
        <f>IF(入力!M7="","",入力!M7)</f>
        <v/>
      </c>
      <c r="J16" s="18"/>
      <c r="K16" s="18"/>
      <c r="L16" s="18">
        <f>IF(入力!AT7="","",入力!AT7)</f>
        <v>52</v>
      </c>
      <c r="M16" s="18"/>
      <c r="N16" s="18"/>
      <c r="O16" s="18"/>
      <c r="P16" s="18"/>
      <c r="Q16" s="18"/>
      <c r="R16" s="18" t="str">
        <f>IF(入力!R7="","",入力!R7)</f>
        <v>277</v>
      </c>
      <c r="S16" s="18" t="str">
        <f>IF(入力!W7="","",入力!W7)</f>
        <v>0034</v>
      </c>
      <c r="T16" s="18" t="str">
        <f>IF(入力!P8="","",入力!P8)</f>
        <v>柏市藤心1-18-9</v>
      </c>
      <c r="U16" s="18" t="str">
        <f>IF(入力!AL7="","",入力!AL7)</f>
        <v>090</v>
      </c>
      <c r="V16" s="18" t="str">
        <f>IF(入力!AK8="","",入力!AK8)</f>
        <v>3572</v>
      </c>
      <c r="W16" s="18" t="str">
        <f>IF(入力!AP8="","",入力!AP8)</f>
        <v>0521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191</v>
      </c>
      <c r="C17" s="18" t="str">
        <f>IF(入力!C10="","",入力!C10)</f>
        <v>坂巻</v>
      </c>
      <c r="D17" s="18" t="str">
        <f>IF(入力!E10="","",入力!E10)</f>
        <v>利博</v>
      </c>
      <c r="E17" s="18" t="str">
        <f>IF(入力!C9="","",入力!C9)</f>
        <v>サカマキ</v>
      </c>
      <c r="F17" s="18" t="str">
        <f>IF(入力!E9="","",入力!E9)</f>
        <v>トシヒロ</v>
      </c>
      <c r="G17" s="18">
        <f>IF(入力!G9="","",入力!G9)</f>
        <v>510197995</v>
      </c>
      <c r="H17" s="18">
        <f>IF(入力!J9="","",入力!J9)</f>
        <v>24095</v>
      </c>
      <c r="I17" s="18" t="str">
        <f>IF(入力!M9="","",入力!M9)</f>
        <v/>
      </c>
      <c r="J17" s="18"/>
      <c r="K17" s="18"/>
      <c r="L17" s="18">
        <f>IF(入力!AT9="","",入力!AT9)</f>
        <v>50</v>
      </c>
      <c r="M17" s="18"/>
      <c r="N17" s="18"/>
      <c r="O17" s="18"/>
      <c r="P17" s="18"/>
      <c r="Q17" s="18"/>
      <c r="R17" s="18" t="str">
        <f>IF(入力!R9="","",入力!R9)</f>
        <v>278</v>
      </c>
      <c r="S17" s="18" t="str">
        <f>IF(入力!W9="","",入力!W9)</f>
        <v>0015</v>
      </c>
      <c r="T17" s="18" t="str">
        <f>IF(入力!P10="","",入力!P10)</f>
        <v>野田市西三ヶ尾739-2</v>
      </c>
      <c r="U17" s="18" t="str">
        <f>IF(入力!AL9="","",入力!AL9)</f>
        <v>090</v>
      </c>
      <c r="V17" s="18" t="str">
        <f>IF(入力!AK10="","",入力!AK10)</f>
        <v>1614</v>
      </c>
      <c r="W17" s="18" t="str">
        <f>IF(入力!AP10="","",入力!AP10)</f>
        <v>7046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192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193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194</v>
      </c>
      <c r="C20" s="18" t="str">
        <f>IF(入力!C12="","",入力!C12)</f>
        <v>萩原</v>
      </c>
      <c r="D20" s="18" t="str">
        <f>IF(入力!E12="","",入力!E12)</f>
        <v>美智子</v>
      </c>
      <c r="E20" s="18" t="str">
        <f>IF(入力!C11="","",入力!C11)</f>
        <v>ハギワラ</v>
      </c>
      <c r="F20" s="18" t="str">
        <f>IF(入力!E11="","",入力!E11)</f>
        <v>ミチコ</v>
      </c>
      <c r="G20" s="18">
        <f>IF(入力!G11="","",入力!G11)</f>
        <v>519040788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44</v>
      </c>
      <c r="M20" s="18"/>
      <c r="N20" s="18"/>
      <c r="O20" s="18"/>
      <c r="P20" s="18"/>
      <c r="Q20" s="18"/>
      <c r="R20" s="18" t="str">
        <f>IF(入力!R11="","",入力!R11)</f>
        <v>278</v>
      </c>
      <c r="S20" s="18" t="str">
        <f>IF(入力!W11="","",入力!W11)</f>
        <v>0015</v>
      </c>
      <c r="T20" s="18" t="str">
        <f>IF(入力!P12="","",入力!P12)</f>
        <v>野田市西三ヶ尾481-27</v>
      </c>
      <c r="U20" s="18" t="str">
        <f>IF(入力!AL11="","",入力!AL11)</f>
        <v>090</v>
      </c>
      <c r="V20" s="18" t="str">
        <f>IF(入力!AK12="","",入力!AK12)</f>
        <v>4705</v>
      </c>
      <c r="W20" s="18" t="str">
        <f>IF(入力!AP12="","",入力!AP12)</f>
        <v>3560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195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196</v>
      </c>
      <c r="C22" s="18" t="str">
        <f>IF(入力!C16="","",入力!C16)</f>
        <v>坂巻</v>
      </c>
      <c r="D22" s="18" t="str">
        <f>IF(入力!E16="","",入力!E16)</f>
        <v>利博</v>
      </c>
      <c r="E22" s="18" t="str">
        <f>IF(入力!C15="","",入力!C15)</f>
        <v>サカマキ</v>
      </c>
      <c r="F22" s="18" t="str">
        <f>IF(入力!E15="","",入力!E15)</f>
        <v>トシヒロ</v>
      </c>
      <c r="G22" s="18"/>
      <c r="H22" s="18"/>
      <c r="I22" s="18"/>
      <c r="J22" s="18"/>
      <c r="K22" s="18"/>
      <c r="L22" s="18">
        <f>IF(入力!AT15="","",入力!AT15)</f>
        <v>50</v>
      </c>
      <c r="M22" s="18"/>
      <c r="N22" s="18" t="str">
        <f>IF(入力!C21="","",入力!C21)</f>
        <v>O90</v>
      </c>
      <c r="O22" s="18">
        <f>IF(入力!E21="","",入力!E21)</f>
        <v>1614</v>
      </c>
      <c r="P22" s="18">
        <f>IF(入力!G21="","",入力!G21)</f>
        <v>7046</v>
      </c>
      <c r="Q22" s="18"/>
      <c r="R22" s="18" t="str">
        <f>IF(入力!R15="","",入力!R15)</f>
        <v>278</v>
      </c>
      <c r="S22" s="18" t="str">
        <f>IF(入力!W15="","",入力!W15)</f>
        <v>0015</v>
      </c>
      <c r="T22" s="18" t="str">
        <f>IF(入力!P16="","",入力!P16)</f>
        <v>野田市西三ヶ尾739-2</v>
      </c>
      <c r="U22" s="18" t="str">
        <f>IF(入力!AL15="","",入力!AL15)</f>
        <v>04</v>
      </c>
      <c r="V22" s="18" t="str">
        <f>IF(入力!AK16="","",入力!AK16)</f>
        <v>7138</v>
      </c>
      <c r="W22" s="18" t="str">
        <f>IF(入力!AP16="","",入力!AP16)</f>
        <v>4822　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197</v>
      </c>
      <c r="C23" s="18" t="str">
        <f>IF(入力!$C$14="","",入力!$C$14)</f>
        <v>坂巻</v>
      </c>
      <c r="D23" s="18" t="str">
        <f>IF(入力!$E$14="","",入力!$E$14)</f>
        <v>利博</v>
      </c>
      <c r="E23" s="18" t="str">
        <f>IF(入力!$C$13="","",入力!$C$13)</f>
        <v>サカマキ</v>
      </c>
      <c r="F23" s="18" t="str">
        <f>IF(入力!$E$13="","",入力!$E$13)</f>
        <v>トシヒロ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103</v>
      </c>
      <c r="C24" s="21" t="str">
        <f>VLOOKUP($B$51,$A$53:$F$352,3)</f>
        <v>石森</v>
      </c>
      <c r="D24" s="21" t="str">
        <f>VLOOKUP($B$51,$A$53:$F$352,4)</f>
        <v>美桜</v>
      </c>
      <c r="E24" s="21" t="str">
        <f>VLOOKUP($B$51,$A$53:$F$352,5)</f>
        <v>イシモリ</v>
      </c>
      <c r="F24" s="21" t="str">
        <f>VLOOKUP($B$51,$A$53:$F$352,6)</f>
        <v>ミオ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198</v>
      </c>
      <c r="B51" s="25">
        <f>IF(入力!Y33="","",入力!Y33)</f>
        <v>1</v>
      </c>
    </row>
    <row r="52" spans="1:41">
      <c r="A52" s="26" t="s">
        <v>199</v>
      </c>
      <c r="B52" s="27" t="s">
        <v>200</v>
      </c>
      <c r="C52" s="4" t="s">
        <v>201</v>
      </c>
      <c r="D52" s="4" t="s">
        <v>202</v>
      </c>
      <c r="E52" s="4" t="s">
        <v>203</v>
      </c>
      <c r="F52" s="4" t="s">
        <v>204</v>
      </c>
      <c r="G52" s="4" t="s">
        <v>176</v>
      </c>
      <c r="H52" s="4" t="s">
        <v>205</v>
      </c>
      <c r="I52" s="4" t="s">
        <v>206</v>
      </c>
      <c r="J52" s="4" t="s">
        <v>207</v>
      </c>
      <c r="K52" s="4" t="s">
        <v>208</v>
      </c>
      <c r="L52" s="4" t="s">
        <v>209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石森</v>
      </c>
      <c r="D53" s="18" t="str">
        <f>IF(入力!E26="","",入力!E26)</f>
        <v>美桜</v>
      </c>
      <c r="E53" s="18" t="str">
        <f>IF(入力!C25="","",入力!C25)</f>
        <v>イシモリ</v>
      </c>
      <c r="F53" s="18" t="str">
        <f>IF(入力!E25="","",入力!E25)</f>
        <v>ミオ</v>
      </c>
      <c r="G53" s="18">
        <f>IF(入力!M25="","",入力!M25)</f>
        <v>518965372</v>
      </c>
      <c r="H53" s="18" t="str">
        <f>IF(入力!I25="","",入力!I25)</f>
        <v>流山市立東深井小学校</v>
      </c>
      <c r="I53" s="18">
        <f>IF(入力!G25="","",入力!G25)</f>
        <v>6</v>
      </c>
      <c r="J53" s="18">
        <f>IF(入力!P25="","",入力!P25)</f>
        <v>158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澁谷</v>
      </c>
      <c r="D54" s="18" t="str">
        <f>IF(入力!E28="","",入力!E28)</f>
        <v>月星</v>
      </c>
      <c r="E54" s="18" t="str">
        <f>IF(入力!C27="","",入力!C27)</f>
        <v>シブヤ</v>
      </c>
      <c r="F54" s="18" t="str">
        <f>IF(入力!E27="","",入力!E27)</f>
        <v>ルナ</v>
      </c>
      <c r="G54" s="18">
        <f>IF(入力!M27="","",入力!M27)</f>
        <v>518965396</v>
      </c>
      <c r="H54" s="18" t="str">
        <f>IF(入力!I27="","",入力!I27)</f>
        <v>野田市立二ツ塚小学校</v>
      </c>
      <c r="I54" s="18">
        <f>IF(入力!G27="","",入力!G27)</f>
        <v>6</v>
      </c>
      <c r="J54" s="18">
        <f>IF(入力!P27="","",入力!P27)</f>
        <v>153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日下</v>
      </c>
      <c r="D55" s="18" t="str">
        <f>IF(入力!E30="","",入力!E30)</f>
        <v>陽依</v>
      </c>
      <c r="E55" s="18" t="str">
        <f>IF(入力!C29="","",入力!C29)</f>
        <v>クサカ</v>
      </c>
      <c r="F55" s="18" t="str">
        <f>IF(入力!E29="","",入力!E29)</f>
        <v>ヒヨリ</v>
      </c>
      <c r="G55" s="18">
        <f>IF(入力!M29="","",入力!M29)</f>
        <v>518566258</v>
      </c>
      <c r="H55" s="18" t="str">
        <f>IF(入力!I29="","",入力!I29)</f>
        <v>野田市立南部小学校</v>
      </c>
      <c r="I55" s="18">
        <f>IF(入力!G29="","",入力!G29)</f>
        <v>6</v>
      </c>
      <c r="J55" s="18">
        <f>IF(入力!P29="","",入力!P29)</f>
        <v>158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萩原</v>
      </c>
      <c r="D56" s="18" t="str">
        <f>IF(入力!E32="","",入力!E32)</f>
        <v>亜海</v>
      </c>
      <c r="E56" s="18" t="str">
        <f>IF(入力!C31="","",入力!C31)</f>
        <v>ハギワラ</v>
      </c>
      <c r="F56" s="18" t="str">
        <f>IF(入力!E31="","",入力!E31)</f>
        <v>アミ</v>
      </c>
      <c r="G56" s="18">
        <f>IF(入力!M31="","",入力!M31)</f>
        <v>518826680</v>
      </c>
      <c r="H56" s="18" t="str">
        <f>IF(入力!I31="","",入力!I31)</f>
        <v>野田市立二ツ塚小学校</v>
      </c>
      <c r="I56" s="18">
        <f>IF(入力!G31="","",入力!G31)</f>
        <v>6</v>
      </c>
      <c r="J56" s="18">
        <f>IF(入力!P31="","",入力!P31)</f>
        <v>154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渡辺</v>
      </c>
      <c r="D57" s="18" t="str">
        <f>IF(入力!E34="","",入力!E34)</f>
        <v>鈴乃</v>
      </c>
      <c r="E57" s="18" t="str">
        <f>IF(入力!C33="","",入力!C33)</f>
        <v>ワタナベ</v>
      </c>
      <c r="F57" s="18" t="str">
        <f>IF(入力!E33="","",入力!E33)</f>
        <v>リノ</v>
      </c>
      <c r="G57" s="18">
        <f>IF(入力!M33="","",入力!M33)</f>
        <v>519040795</v>
      </c>
      <c r="H57" s="18" t="str">
        <f>IF(入力!I33="","",入力!I33)</f>
        <v>野田市立東部小学校</v>
      </c>
      <c r="I57" s="18">
        <f>IF(入力!G33="","",入力!G33)</f>
        <v>6</v>
      </c>
      <c r="J57" s="18">
        <f>IF(入力!P33="","",入力!P33)</f>
        <v>144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中村</v>
      </c>
      <c r="D58" s="18" t="str">
        <f>IF(入力!E36="","",入力!E36)</f>
        <v>蛍</v>
      </c>
      <c r="E58" s="18" t="str">
        <f>IF(入力!C35="","",入力!C35)</f>
        <v>ナカムラ</v>
      </c>
      <c r="F58" s="18" t="str">
        <f>IF(入力!E35="","",入力!E35)</f>
        <v>ホタル</v>
      </c>
      <c r="G58" s="18">
        <f>IF(入力!M35="","",入力!M35)</f>
        <v>519881213</v>
      </c>
      <c r="H58" s="18" t="str">
        <f>IF(入力!I35="","",入力!I35)</f>
        <v>野田市立南部小学校</v>
      </c>
      <c r="I58" s="18">
        <f>IF(入力!G35="","",入力!G35)</f>
        <v>6</v>
      </c>
      <c r="J58" s="18">
        <f>IF(入力!P35="","",入力!P35)</f>
        <v>160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真通</v>
      </c>
      <c r="D59" s="18" t="str">
        <f>IF(入力!E38="","",入力!E38)</f>
        <v>悠妃</v>
      </c>
      <c r="E59" s="18" t="str">
        <f>IF(入力!C37="","",入力!C37)</f>
        <v>シンツウ</v>
      </c>
      <c r="F59" s="18" t="str">
        <f>IF(入力!E37="","",入力!E37)</f>
        <v>ユキ</v>
      </c>
      <c r="G59" s="18">
        <f>IF(入力!M37="","",入力!M37)</f>
        <v>522822869</v>
      </c>
      <c r="H59" s="18" t="str">
        <f>IF(入力!I37="","",入力!I37)</f>
        <v>流山市立新川小学校</v>
      </c>
      <c r="I59" s="18">
        <f>IF(入力!G37="","",入力!G37)</f>
        <v>6</v>
      </c>
      <c r="J59" s="18">
        <f>IF(入力!P37="","",入力!P37)</f>
        <v>154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増田</v>
      </c>
      <c r="D60" s="18" t="str">
        <f>IF(入力!E40="","",入力!E40)</f>
        <v>遥乃</v>
      </c>
      <c r="E60" s="18" t="str">
        <f>IF(入力!C39="","",入力!C39)</f>
        <v>マスダ</v>
      </c>
      <c r="F60" s="18" t="str">
        <f>IF(入力!E39="","",入力!E39)</f>
        <v>ハルノ</v>
      </c>
      <c r="G60" s="18">
        <f>IF(入力!M39="","",入力!M39)</f>
        <v>519881206</v>
      </c>
      <c r="H60" s="18" t="str">
        <f>IF(入力!I39="","",入力!I39)</f>
        <v>野田市立清水台小学校</v>
      </c>
      <c r="I60" s="18">
        <f>IF(入力!G39="","",入力!G39)</f>
        <v>5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真通</v>
      </c>
      <c r="D61" s="18" t="str">
        <f>IF(入力!E42="","",入力!E42)</f>
        <v>彩妃</v>
      </c>
      <c r="E61" s="18" t="str">
        <f>IF(入力!C41="","",入力!C41)</f>
        <v>シンツウ</v>
      </c>
      <c r="F61" s="18" t="str">
        <f>IF(入力!E41="","",入力!E41)</f>
        <v>サキ</v>
      </c>
      <c r="G61" s="18">
        <f>IF(入力!M41="","",入力!M41)</f>
        <v>523055075</v>
      </c>
      <c r="H61" s="18" t="str">
        <f>IF(入力!I41="","",入力!I41)</f>
        <v>流山市立新川小学校</v>
      </c>
      <c r="I61" s="18">
        <f>IF(入力!G41="","",入力!G41)</f>
        <v>3</v>
      </c>
      <c r="J61" s="18">
        <f>IF(入力!P41="","",入力!P41)</f>
        <v>138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加藤</v>
      </c>
      <c r="D62" s="18" t="str">
        <f>IF(入力!E44="","",入力!E44)</f>
        <v>芽生</v>
      </c>
      <c r="E62" s="18" t="str">
        <f>IF(入力!C43="","",入力!C43)</f>
        <v>カトウ</v>
      </c>
      <c r="F62" s="18" t="str">
        <f>IF(入力!E43="","",入力!E43)</f>
        <v>メイ</v>
      </c>
      <c r="G62" s="18">
        <f>IF(入力!M43="","",入力!M43)</f>
        <v>523055082</v>
      </c>
      <c r="H62" s="18" t="str">
        <f>IF(入力!I43="","",入力!I43)</f>
        <v>流山市立新川小学校</v>
      </c>
      <c r="I62" s="18">
        <f>IF(入力!G43="","",入力!G43)</f>
        <v>3</v>
      </c>
      <c r="J62" s="18">
        <f>IF(入力!P43="","",入力!P43)</f>
        <v>143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瀧</v>
      </c>
      <c r="D63" s="18" t="str">
        <f>IF(入力!E46="","",入力!E46)</f>
        <v>友唯</v>
      </c>
      <c r="E63" s="18" t="str">
        <f>IF(入力!C45="","",入力!C45)</f>
        <v>タキ</v>
      </c>
      <c r="F63" s="18" t="str">
        <f>IF(入力!E45="","",入力!E45)</f>
        <v>ユイ</v>
      </c>
      <c r="G63" s="18">
        <f>IF(入力!M45="","",入力!M45)</f>
        <v>523055129</v>
      </c>
      <c r="H63" s="18" t="str">
        <f>IF(入力!I45="","",入力!I45)</f>
        <v>流山市立新川小学校</v>
      </c>
      <c r="I63" s="18">
        <f>IF(入力!G45="","",入力!G45)</f>
        <v>3</v>
      </c>
      <c r="J63" s="18">
        <f>IF(入力!P45="","",入力!P45)</f>
        <v>135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田村</v>
      </c>
      <c r="D64" s="18" t="str">
        <f>IF(入力!E48="","",入力!E48)</f>
        <v>花奈</v>
      </c>
      <c r="E64" s="18" t="str">
        <f>IF(入力!C47="","",入力!C47)</f>
        <v>タムラ</v>
      </c>
      <c r="F64" s="18" t="str">
        <f>IF(入力!E47="","",入力!E47)</f>
        <v>ハナ</v>
      </c>
      <c r="G64" s="18">
        <f>IF(入力!M47="","",入力!M47)</f>
        <v>523495642</v>
      </c>
      <c r="H64" s="18" t="str">
        <f>IF(入力!I47="","",入力!I47)</f>
        <v>流山市立小山小学校</v>
      </c>
      <c r="I64" s="18">
        <f>IF(入力!G47="","",入力!G47)</f>
        <v>3</v>
      </c>
      <c r="J64" s="18">
        <f>IF(入力!P47="","",入力!P47)</f>
        <v>134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2023-09-25T11:39:50Z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