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.Venusu\"/>
    </mc:Choice>
  </mc:AlternateContent>
  <workbookProtection lockStructure="1"/>
  <bookViews>
    <workbookView xWindow="0" yWindow="0" windowWidth="15090" windowHeight="1009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<sst xmlns="http://schemas.openxmlformats.org/spreadsheetml/2006/main" count="438" uniqueCount="302">
  <si>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</si>
  <si>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</si>
  <si>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</si>
  <si>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</si>
  <si>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</si>
  <si>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</si>
  <si>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</si>
  <si>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</si>
  <si>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</si>
  <si>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</si>
  <si>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</si>
  <si>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</si>
  <si>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</si>
  <si>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</si>
  <si>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</si>
  <si>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</si>
  <si>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</si>
  <si>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</si>
  <si>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</si>
  <si>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</si>
  <si>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</si>
  <si>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</si>
  <si>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</si>
  <si>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</si>
  <si>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</si>
  <si>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</si>
  <si>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</si>
  <si>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</si>
  <si>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</si>
  <si>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</si>
  <si>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</si>
  <si>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</si>
  <si>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</si>
  <si>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</si>
  <si>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</si>
  <si>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</si>
  <si>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</si>
  <si>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</si>
  <si>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</si>
  <si>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</si>
  <si>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</si>
  <si>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</si>
  <si>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</si>
  <si>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</si>
  <si>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</si>
  <si>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</si>
  <si>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</si>
  <si>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</si>
  <si>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</si>
  <si>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</si>
  <si>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</si>
  <si>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</si>
  <si>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</si>
  <si>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</si>
  <si>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</si>
  <si>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</si>
  <si>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</si>
  <si>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</si>
  <si>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</si>
  <si>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</si>
  <si>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</si>
  <si>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</si>
  <si>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</si>
  <si>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</si>
  <si>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</si>
  <si>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</si>
  <si>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</si>
  <si>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</si>
  <si>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</si>
  <si>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</si>
  <si>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</si>
  <si>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</si>
  <si>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</si>
  <si>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</si>
  <si>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</si>
  <si>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</si>
  <si>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</si>
  <si>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</si>
  <si>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</si>
  <si>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</si>
  <si>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</si>
  <si>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</si>
  <si>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</si>
  <si>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</si>
  <si>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</si>
  <si>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</si>
  <si>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</si>
  <si>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</si>
  <si>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</si>
  <si>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</si>
  <si>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</si>
  <si>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</si>
  <si>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</si>
  <si>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</si>
  <si>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</si>
  <si>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</si>
  <si>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</si>
  <si>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</si>
  <si>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</si>
  <si>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</si>
  <si>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</si>
  <si>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</si>
  <si>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</si>
  <si>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</si>
  <si>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</si>
  <si>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</si>
  <si>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</si>
  <si>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</si>
  <si>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</si>
  <si>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</si>
  <si>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</si>
  <si>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</si>
  <si>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</si>
  <si>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</si>
  <si>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</si>
  <si>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</si>
  <si>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</si>
  <si>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</si>
  <si>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</si>
  <si>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</si>
  <si>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</si>
  <si>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</si>
  <si>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</si>
  <si>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</si>
  <si>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</si>
  <si>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</si>
  <si>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</si>
  <si>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</si>
  <si>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</si>
  <si>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</si>
  <si>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</si>
  <si>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</si>
  <si>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</si>
  <si>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</si>
  <si>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</si>
  <si>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</si>
  <si>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</si>
  <si>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</si>
  <si>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</si>
  <si>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</si>
  <si>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</si>
  <si>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</si>
  <si>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</si>
  <si>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</si>
  <si>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</si>
  <si>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</si>
  <si>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</si>
  <si>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</si>
  <si>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</si>
  <si>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</si>
  <si>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</si>
  <si>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</si>
  <si>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</si>
  <si>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</si>
  <si>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</si>
  <si>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</si>
  <si>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</si>
  <si>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</si>
  <si>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</si>
  <si>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</si>
  <si>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</si>
  <si>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</si>
  <si>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</si>
  <si>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</si>
  <si>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</si>
  <si>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</si>
  <si>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</si>
  <si>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</si>
  <si>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</si>
  <si>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</si>
  <si>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</si>
  <si>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</si>
  <si>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</si>
  <si>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</si>
  <si>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</si>
  <si>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</si>
  <si>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</si>
  <si>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</si>
  <si>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</si>
  <si>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</si>
  <si>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</si>
  <si>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</si>
  <si>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</si>
  <si>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</si>
  <si>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</si>
  <si>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</si>
  <si>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</si>
  <si>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</si>
  <si>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</si>
  <si>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</si>
  <si>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</si>
  <si>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</si>
  <si>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</si>
  <si>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</si>
  <si>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</si>
  <si>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</si>
  <si>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</si>
  <si>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</si>
  <si>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</si>
  <si>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</si>
  <si>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エヌ・ヴィーナス</t>
    <phoneticPr fontId="2"/>
  </si>
  <si>
    <t>N.VENUS</t>
    <phoneticPr fontId="2"/>
  </si>
  <si>
    <t>野田市</t>
    <rPh sb="0" eb="3">
      <t>ノダシ</t>
    </rPh>
    <phoneticPr fontId="2"/>
  </si>
  <si>
    <t>東武アーバンパークライン</t>
    <rPh sb="0" eb="2">
      <t>トウブ</t>
    </rPh>
    <phoneticPr fontId="2"/>
  </si>
  <si>
    <t>梅郷</t>
    <rPh sb="0" eb="2">
      <t>ウメサト</t>
    </rPh>
    <phoneticPr fontId="2"/>
  </si>
  <si>
    <t>坂巻</t>
    <rPh sb="0" eb="2">
      <t>サカマキ</t>
    </rPh>
    <phoneticPr fontId="2"/>
  </si>
  <si>
    <t>利博</t>
    <rPh sb="0" eb="1">
      <t>トシ</t>
    </rPh>
    <rPh sb="1" eb="2">
      <t>ヒロ</t>
    </rPh>
    <phoneticPr fontId="2"/>
  </si>
  <si>
    <t>サカマキ</t>
    <phoneticPr fontId="2"/>
  </si>
  <si>
    <t>トシヒロ</t>
    <phoneticPr fontId="2"/>
  </si>
  <si>
    <t>寺前</t>
    <rPh sb="0" eb="2">
      <t>テラマエ</t>
    </rPh>
    <phoneticPr fontId="2"/>
  </si>
  <si>
    <t>式孝</t>
    <rPh sb="0" eb="1">
      <t>シキ</t>
    </rPh>
    <rPh sb="1" eb="2">
      <t>タカ</t>
    </rPh>
    <phoneticPr fontId="2"/>
  </si>
  <si>
    <t>ノリタカ</t>
    <phoneticPr fontId="2"/>
  </si>
  <si>
    <t>テラマエ</t>
    <phoneticPr fontId="2"/>
  </si>
  <si>
    <t>原</t>
    <rPh sb="0" eb="1">
      <t>ハラ</t>
    </rPh>
    <phoneticPr fontId="2"/>
  </si>
  <si>
    <t>奈津子</t>
    <rPh sb="0" eb="3">
      <t>ナツコ</t>
    </rPh>
    <phoneticPr fontId="2"/>
  </si>
  <si>
    <t>ナツコ</t>
    <phoneticPr fontId="2"/>
  </si>
  <si>
    <t>ハラ</t>
    <phoneticPr fontId="2"/>
  </si>
  <si>
    <t>千葉県野田市西三ヶ尾７３９－２</t>
    <phoneticPr fontId="2"/>
  </si>
  <si>
    <t>２７８</t>
    <phoneticPr fontId="2"/>
  </si>
  <si>
    <t>００１５</t>
    <phoneticPr fontId="2"/>
  </si>
  <si>
    <t>０４</t>
    <phoneticPr fontId="2"/>
  </si>
  <si>
    <t>７１３８</t>
    <phoneticPr fontId="2"/>
  </si>
  <si>
    <t>４８２２</t>
    <phoneticPr fontId="2"/>
  </si>
  <si>
    <t>２７７</t>
    <phoneticPr fontId="2"/>
  </si>
  <si>
    <t>００３４</t>
    <phoneticPr fontId="2"/>
  </si>
  <si>
    <t>千葉県柏市藤心１－１８－９</t>
    <rPh sb="3" eb="5">
      <t>カシワシ</t>
    </rPh>
    <rPh sb="5" eb="6">
      <t>フジ</t>
    </rPh>
    <rPh sb="6" eb="7">
      <t>ココロ</t>
    </rPh>
    <phoneticPr fontId="2"/>
  </si>
  <si>
    <t>野田市三ツ堀８３２－２９</t>
    <rPh sb="0" eb="3">
      <t>ノダシ</t>
    </rPh>
    <rPh sb="3" eb="4">
      <t>ミ</t>
    </rPh>
    <rPh sb="5" eb="6">
      <t>ボリ</t>
    </rPh>
    <phoneticPr fontId="2"/>
  </si>
  <si>
    <t>００１１</t>
    <phoneticPr fontId="2"/>
  </si>
  <si>
    <t>４７０７</t>
    <phoneticPr fontId="2"/>
  </si>
  <si>
    <t>利博</t>
    <rPh sb="0" eb="2">
      <t>トシヒロ</t>
    </rPh>
    <phoneticPr fontId="2"/>
  </si>
  <si>
    <t>トシヒロ</t>
    <phoneticPr fontId="2"/>
  </si>
  <si>
    <t>サカマキ</t>
    <phoneticPr fontId="2"/>
  </si>
  <si>
    <t>００１５</t>
    <phoneticPr fontId="2"/>
  </si>
  <si>
    <t>千葉県野田市西三ヶ尾７３９－２</t>
    <phoneticPr fontId="2"/>
  </si>
  <si>
    <t>０４</t>
    <phoneticPr fontId="2"/>
  </si>
  <si>
    <t>４８２２</t>
    <phoneticPr fontId="2"/>
  </si>
  <si>
    <t>武井</t>
    <phoneticPr fontId="2"/>
  </si>
  <si>
    <t>由梨愛</t>
    <phoneticPr fontId="2"/>
  </si>
  <si>
    <t>春日井</t>
    <phoneticPr fontId="2"/>
  </si>
  <si>
    <t>優菜</t>
    <phoneticPr fontId="2"/>
  </si>
  <si>
    <t>遠藤</t>
    <phoneticPr fontId="2"/>
  </si>
  <si>
    <t>朱里</t>
    <phoneticPr fontId="2"/>
  </si>
  <si>
    <t>小磯</t>
    <phoneticPr fontId="2"/>
  </si>
  <si>
    <t>花音</t>
    <phoneticPr fontId="2"/>
  </si>
  <si>
    <t>千葉</t>
    <phoneticPr fontId="2"/>
  </si>
  <si>
    <t>愛花</t>
    <phoneticPr fontId="2"/>
  </si>
  <si>
    <t>原</t>
    <phoneticPr fontId="2"/>
  </si>
  <si>
    <t>舞衣</t>
    <phoneticPr fontId="2"/>
  </si>
  <si>
    <t>春日井</t>
    <phoneticPr fontId="2"/>
  </si>
  <si>
    <t>遥香</t>
    <phoneticPr fontId="2"/>
  </si>
  <si>
    <t>船原</t>
    <phoneticPr fontId="2"/>
  </si>
  <si>
    <t>優咲</t>
    <phoneticPr fontId="2"/>
  </si>
  <si>
    <t>荒巻</t>
    <phoneticPr fontId="2"/>
  </si>
  <si>
    <t>結羽</t>
    <phoneticPr fontId="2"/>
  </si>
  <si>
    <t>福澤</t>
    <phoneticPr fontId="2"/>
  </si>
  <si>
    <t>未希</t>
    <phoneticPr fontId="2"/>
  </si>
  <si>
    <t>渡辺</t>
    <phoneticPr fontId="2"/>
  </si>
  <si>
    <t>美桜</t>
    <phoneticPr fontId="2"/>
  </si>
  <si>
    <t>大熊</t>
    <phoneticPr fontId="2"/>
  </si>
  <si>
    <t>アリス</t>
    <phoneticPr fontId="2"/>
  </si>
  <si>
    <t>大川</t>
    <phoneticPr fontId="2"/>
  </si>
  <si>
    <t>莉茉</t>
    <phoneticPr fontId="2"/>
  </si>
  <si>
    <t>タケイ</t>
    <phoneticPr fontId="2"/>
  </si>
  <si>
    <t>ユリア</t>
    <phoneticPr fontId="2"/>
  </si>
  <si>
    <t>ユウナ</t>
    <phoneticPr fontId="2"/>
  </si>
  <si>
    <t>カスガイ</t>
    <phoneticPr fontId="2"/>
  </si>
  <si>
    <t>エンドウ</t>
    <phoneticPr fontId="2"/>
  </si>
  <si>
    <t>コイソ</t>
    <phoneticPr fontId="2"/>
  </si>
  <si>
    <t>チバ</t>
    <phoneticPr fontId="2"/>
  </si>
  <si>
    <t>ハラ</t>
    <phoneticPr fontId="2"/>
  </si>
  <si>
    <t>フナバラ</t>
    <phoneticPr fontId="2"/>
  </si>
  <si>
    <t>アラマキ</t>
    <phoneticPr fontId="2"/>
  </si>
  <si>
    <t>フクザワ</t>
    <phoneticPr fontId="2"/>
  </si>
  <si>
    <t>ワタナベ</t>
    <phoneticPr fontId="2"/>
  </si>
  <si>
    <t>オオクマ</t>
    <phoneticPr fontId="2"/>
  </si>
  <si>
    <t>オオカワ</t>
    <phoneticPr fontId="2"/>
  </si>
  <si>
    <t>アカリ</t>
    <phoneticPr fontId="2"/>
  </si>
  <si>
    <t>カノン</t>
    <phoneticPr fontId="2"/>
  </si>
  <si>
    <t>アイカ</t>
    <phoneticPr fontId="2"/>
  </si>
  <si>
    <t>マイ</t>
    <phoneticPr fontId="2"/>
  </si>
  <si>
    <t>ハルカ</t>
    <phoneticPr fontId="2"/>
  </si>
  <si>
    <t>ユサ</t>
    <phoneticPr fontId="2"/>
  </si>
  <si>
    <t>ユウハ</t>
    <phoneticPr fontId="2"/>
  </si>
  <si>
    <t>ミキ</t>
    <phoneticPr fontId="2"/>
  </si>
  <si>
    <t>ミオ</t>
    <phoneticPr fontId="2"/>
  </si>
  <si>
    <t>リマ</t>
    <phoneticPr fontId="2"/>
  </si>
  <si>
    <t>野田市立福田第二小学校</t>
    <phoneticPr fontId="2"/>
  </si>
  <si>
    <t>野田市立中央小学校</t>
    <phoneticPr fontId="2"/>
  </si>
  <si>
    <t>野田市立南部小学校</t>
    <phoneticPr fontId="2"/>
  </si>
  <si>
    <t>野田市立南部小学校</t>
    <phoneticPr fontId="2"/>
  </si>
  <si>
    <t>野田市立南部小学校</t>
    <phoneticPr fontId="2"/>
  </si>
  <si>
    <t>野田市立みずき小学校</t>
    <phoneticPr fontId="2"/>
  </si>
  <si>
    <t>野田市立二ツ塚小学校</t>
    <phoneticPr fontId="2"/>
  </si>
  <si>
    <t>野田市立二ツ塚小学校</t>
    <phoneticPr fontId="2"/>
  </si>
  <si>
    <t>野田市立二ツ塚小学校</t>
    <phoneticPr fontId="2"/>
  </si>
  <si>
    <t>野田市立東部小学校</t>
    <phoneticPr fontId="2"/>
  </si>
  <si>
    <t>０９０</t>
    <phoneticPr fontId="2"/>
  </si>
  <si>
    <t>３５７２</t>
    <phoneticPr fontId="2"/>
  </si>
  <si>
    <t>０５２１</t>
    <phoneticPr fontId="2"/>
  </si>
  <si>
    <t>①</t>
    <phoneticPr fontId="2"/>
  </si>
  <si>
    <t>090</t>
    <phoneticPr fontId="2"/>
  </si>
  <si>
    <t>　県大会を目指して日々練習に励んできました。　全員の気持ちが一つになり、この県大会へ出場します。この最高な状態で、一つ一つ勝利に向かって戦います。</t>
    <rPh sb="1" eb="2">
      <t>ケン</t>
    </rPh>
    <rPh sb="2" eb="4">
      <t>タイカイ</t>
    </rPh>
    <rPh sb="5" eb="7">
      <t>メザ</t>
    </rPh>
    <rPh sb="9" eb="11">
      <t>ヒビ</t>
    </rPh>
    <rPh sb="11" eb="13">
      <t>レンシュウ</t>
    </rPh>
    <rPh sb="14" eb="15">
      <t>ハゲ</t>
    </rPh>
    <rPh sb="23" eb="25">
      <t>ゼンイン</t>
    </rPh>
    <rPh sb="26" eb="28">
      <t>キモ</t>
    </rPh>
    <rPh sb="30" eb="31">
      <t>ヒト</t>
    </rPh>
    <rPh sb="38" eb="39">
      <t>ケン</t>
    </rPh>
    <rPh sb="39" eb="41">
      <t>タイカイ</t>
    </rPh>
    <rPh sb="42" eb="44">
      <t>シュツジョウ</t>
    </rPh>
    <rPh sb="50" eb="52">
      <t>サイコウ</t>
    </rPh>
    <rPh sb="53" eb="55">
      <t>ジョウタイ</t>
    </rPh>
    <rPh sb="57" eb="58">
      <t>ヒト</t>
    </rPh>
    <rPh sb="59" eb="60">
      <t>ヒト</t>
    </rPh>
    <rPh sb="61" eb="63">
      <t>ショウリ</t>
    </rPh>
    <rPh sb="64" eb="65">
      <t>ム</t>
    </rPh>
    <rPh sb="68" eb="69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</si>
</sst>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4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200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201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434252460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21006</v>
      </c>
      <c r="K5" s="145"/>
      <c r="L5" s="145"/>
      <c r="M5" s="145"/>
      <c r="N5" s="145"/>
      <c r="O5" s="145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204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207</v>
      </c>
      <c r="D7" s="135"/>
      <c r="E7" s="110" t="s">
        <v>208</v>
      </c>
      <c r="F7" s="111"/>
      <c r="G7" s="92">
        <v>510197995</v>
      </c>
      <c r="H7" s="92"/>
      <c r="I7" s="92"/>
      <c r="J7" s="92">
        <v>24095</v>
      </c>
      <c r="K7" s="92"/>
      <c r="L7" s="92"/>
      <c r="M7" s="92"/>
      <c r="N7" s="92"/>
      <c r="O7" s="92"/>
      <c r="P7" s="89" t="s">
        <v>72</v>
      </c>
      <c r="Q7" s="90"/>
      <c r="R7" s="108" t="s">
        <v>218</v>
      </c>
      <c r="S7" s="108"/>
      <c r="T7" s="108"/>
      <c r="U7" s="108"/>
      <c r="V7" s="50" t="s">
        <v>73</v>
      </c>
      <c r="W7" s="107" t="s">
        <v>219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220</v>
      </c>
      <c r="AM7" s="146"/>
      <c r="AN7" s="146"/>
      <c r="AO7" s="146"/>
      <c r="AP7" s="146"/>
      <c r="AQ7" s="146"/>
      <c r="AR7" s="146"/>
      <c r="AS7" s="59" t="s">
        <v>75</v>
      </c>
      <c r="AT7" s="260">
        <v>43</v>
      </c>
    </row>
    <row r="8" spans="1:51" ht="18" customHeight="1">
      <c r="A8" s="99"/>
      <c r="B8" s="100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233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221</v>
      </c>
      <c r="AL8" s="150"/>
      <c r="AM8" s="150"/>
      <c r="AN8" s="150"/>
      <c r="AO8" s="60" t="s">
        <v>76</v>
      </c>
      <c r="AP8" s="150" t="s">
        <v>222</v>
      </c>
      <c r="AQ8" s="150"/>
      <c r="AR8" s="150"/>
      <c r="AS8" s="151"/>
      <c r="AT8" s="260"/>
    </row>
    <row r="9" spans="1:51" ht="14.45" customHeight="1">
      <c r="A9" s="99" t="s">
        <v>150</v>
      </c>
      <c r="B9" s="100"/>
      <c r="C9" s="134" t="s">
        <v>212</v>
      </c>
      <c r="D9" s="135"/>
      <c r="E9" s="110" t="s">
        <v>211</v>
      </c>
      <c r="F9" s="111"/>
      <c r="G9" s="92">
        <v>514592739</v>
      </c>
      <c r="H9" s="92"/>
      <c r="I9" s="92"/>
      <c r="J9" s="92">
        <v>18432</v>
      </c>
      <c r="K9" s="92"/>
      <c r="L9" s="92"/>
      <c r="M9" s="92"/>
      <c r="N9" s="92"/>
      <c r="O9" s="92"/>
      <c r="P9" s="89" t="s">
        <v>72</v>
      </c>
      <c r="Q9" s="90"/>
      <c r="R9" s="108" t="s">
        <v>223</v>
      </c>
      <c r="S9" s="108"/>
      <c r="T9" s="108"/>
      <c r="U9" s="108"/>
      <c r="V9" s="50" t="s">
        <v>73</v>
      </c>
      <c r="W9" s="107" t="s">
        <v>224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296</v>
      </c>
      <c r="AM9" s="146"/>
      <c r="AN9" s="146"/>
      <c r="AO9" s="146"/>
      <c r="AP9" s="146"/>
      <c r="AQ9" s="146"/>
      <c r="AR9" s="146"/>
      <c r="AS9" s="59" t="s">
        <v>194</v>
      </c>
      <c r="AT9" s="261">
        <v>45</v>
      </c>
    </row>
    <row r="10" spans="1:51" ht="18" customHeight="1">
      <c r="A10" s="99"/>
      <c r="B10" s="100"/>
      <c r="C10" s="137" t="s">
        <v>209</v>
      </c>
      <c r="D10" s="138"/>
      <c r="E10" s="139" t="s">
        <v>210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225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297</v>
      </c>
      <c r="AL10" s="150"/>
      <c r="AM10" s="150"/>
      <c r="AN10" s="150"/>
      <c r="AO10" s="60" t="s">
        <v>195</v>
      </c>
      <c r="AP10" s="150" t="s">
        <v>298</v>
      </c>
      <c r="AQ10" s="150"/>
      <c r="AR10" s="150"/>
      <c r="AS10" s="151"/>
      <c r="AT10" s="261"/>
    </row>
    <row r="11" spans="1:51" ht="14.45" customHeight="1">
      <c r="A11" s="99" t="s">
        <v>151</v>
      </c>
      <c r="B11" s="100"/>
      <c r="C11" s="134" t="s">
        <v>216</v>
      </c>
      <c r="D11" s="135"/>
      <c r="E11" s="110" t="s">
        <v>215</v>
      </c>
      <c r="F11" s="111"/>
      <c r="G11" s="92">
        <v>514729643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218</v>
      </c>
      <c r="S11" s="108"/>
      <c r="T11" s="108"/>
      <c r="U11" s="108"/>
      <c r="V11" s="50" t="s">
        <v>73</v>
      </c>
      <c r="W11" s="107" t="s">
        <v>227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220</v>
      </c>
      <c r="AM11" s="146"/>
      <c r="AN11" s="146"/>
      <c r="AO11" s="146"/>
      <c r="AP11" s="146"/>
      <c r="AQ11" s="146"/>
      <c r="AR11" s="146"/>
      <c r="AS11" s="59" t="s">
        <v>194</v>
      </c>
      <c r="AT11" s="261">
        <v>46</v>
      </c>
    </row>
    <row r="12" spans="1:51" ht="18" customHeight="1">
      <c r="A12" s="99"/>
      <c r="B12" s="100"/>
      <c r="C12" s="137" t="s">
        <v>213</v>
      </c>
      <c r="D12" s="138"/>
      <c r="E12" s="139" t="s">
        <v>214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226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221</v>
      </c>
      <c r="AL12" s="150"/>
      <c r="AM12" s="150"/>
      <c r="AN12" s="150"/>
      <c r="AO12" s="60" t="s">
        <v>195</v>
      </c>
      <c r="AP12" s="150" t="s">
        <v>228</v>
      </c>
      <c r="AQ12" s="150"/>
      <c r="AR12" s="150"/>
      <c r="AS12" s="151"/>
      <c r="AT12" s="261"/>
    </row>
    <row r="13" spans="1:51" ht="15" customHeight="1">
      <c r="A13" s="99" t="s">
        <v>152</v>
      </c>
      <c r="B13" s="100"/>
      <c r="C13" s="134" t="s">
        <v>231</v>
      </c>
      <c r="D13" s="135"/>
      <c r="E13" s="110" t="s">
        <v>230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62"/>
    </row>
    <row r="14" spans="1:51" ht="18" customHeight="1">
      <c r="A14" s="99"/>
      <c r="B14" s="100"/>
      <c r="C14" s="137" t="s">
        <v>205</v>
      </c>
      <c r="D14" s="138"/>
      <c r="E14" s="139" t="s">
        <v>229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62"/>
    </row>
    <row r="15" spans="1:51" ht="15" customHeight="1">
      <c r="A15" s="144" t="s">
        <v>166</v>
      </c>
      <c r="B15" s="100"/>
      <c r="C15" s="134" t="s">
        <v>207</v>
      </c>
      <c r="D15" s="135"/>
      <c r="E15" s="110" t="s">
        <v>230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218</v>
      </c>
      <c r="S15" s="108"/>
      <c r="T15" s="108"/>
      <c r="U15" s="108"/>
      <c r="V15" s="49" t="s">
        <v>73</v>
      </c>
      <c r="W15" s="107" t="s">
        <v>232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234</v>
      </c>
      <c r="AM15" s="146"/>
      <c r="AN15" s="146"/>
      <c r="AO15" s="146"/>
      <c r="AP15" s="146"/>
      <c r="AQ15" s="146"/>
      <c r="AR15" s="146"/>
      <c r="AS15" s="59" t="s">
        <v>194</v>
      </c>
      <c r="AT15" s="261"/>
    </row>
    <row r="16" spans="1:51" ht="18" customHeight="1">
      <c r="A16" s="99"/>
      <c r="B16" s="100"/>
      <c r="C16" s="137" t="s">
        <v>205</v>
      </c>
      <c r="D16" s="138"/>
      <c r="E16" s="139" t="s">
        <v>229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217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221</v>
      </c>
      <c r="AL16" s="150"/>
      <c r="AM16" s="150"/>
      <c r="AN16" s="150"/>
      <c r="AO16" s="60" t="s">
        <v>195</v>
      </c>
      <c r="AP16" s="150" t="s">
        <v>235</v>
      </c>
      <c r="AQ16" s="150"/>
      <c r="AR16" s="150"/>
      <c r="AS16" s="151"/>
      <c r="AT16" s="261"/>
    </row>
    <row r="17" spans="1:46">
      <c r="A17" s="99" t="s">
        <v>6</v>
      </c>
      <c r="B17" s="100"/>
      <c r="C17" s="156" t="str">
        <f>IF(P16="","",P16)</f>
        <v>千葉県野田市西三ヶ尾７３９－２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０４-７１３８-４８２２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300</v>
      </c>
      <c r="D21" s="78"/>
      <c r="E21" s="78">
        <v>1614</v>
      </c>
      <c r="F21" s="78"/>
      <c r="G21" s="78">
        <v>7046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299</v>
      </c>
      <c r="C25" s="134" t="s">
        <v>262</v>
      </c>
      <c r="D25" s="135"/>
      <c r="E25" s="110" t="s">
        <v>263</v>
      </c>
      <c r="F25" s="111"/>
      <c r="G25" s="121">
        <v>6</v>
      </c>
      <c r="H25" s="117"/>
      <c r="I25" s="115" t="s">
        <v>286</v>
      </c>
      <c r="J25" s="116"/>
      <c r="K25" s="116"/>
      <c r="L25" s="117"/>
      <c r="M25" s="121">
        <v>510743227</v>
      </c>
      <c r="N25" s="116"/>
      <c r="O25" s="117"/>
      <c r="P25" s="121">
        <v>148</v>
      </c>
      <c r="Q25" s="116"/>
      <c r="R25" s="116"/>
      <c r="S25" s="116"/>
      <c r="T25" s="122"/>
      <c r="U25" s="1"/>
      <c r="V25" s="1"/>
      <c r="W25" s="1"/>
      <c r="X25" s="1"/>
      <c r="Y25" s="124">
        <v>15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236</v>
      </c>
      <c r="D26" s="138"/>
      <c r="E26" s="139" t="s">
        <v>237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265</v>
      </c>
      <c r="D27" s="135"/>
      <c r="E27" s="110" t="s">
        <v>264</v>
      </c>
      <c r="F27" s="111"/>
      <c r="G27" s="121">
        <v>6</v>
      </c>
      <c r="H27" s="117"/>
      <c r="I27" s="115" t="s">
        <v>287</v>
      </c>
      <c r="J27" s="116"/>
      <c r="K27" s="116"/>
      <c r="L27" s="117"/>
      <c r="M27" s="121">
        <v>513506655</v>
      </c>
      <c r="N27" s="116"/>
      <c r="O27" s="117"/>
      <c r="P27" s="121">
        <v>140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238</v>
      </c>
      <c r="D28" s="138"/>
      <c r="E28" s="139" t="s">
        <v>239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266</v>
      </c>
      <c r="D29" s="135"/>
      <c r="E29" s="110" t="s">
        <v>276</v>
      </c>
      <c r="F29" s="111"/>
      <c r="G29" s="121">
        <v>5</v>
      </c>
      <c r="H29" s="117"/>
      <c r="I29" s="115" t="s">
        <v>288</v>
      </c>
      <c r="J29" s="116"/>
      <c r="K29" s="116"/>
      <c r="L29" s="117"/>
      <c r="M29" s="121">
        <v>512182253</v>
      </c>
      <c r="N29" s="116"/>
      <c r="O29" s="117"/>
      <c r="P29" s="121">
        <v>147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240</v>
      </c>
      <c r="D30" s="138"/>
      <c r="E30" s="139" t="s">
        <v>241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267</v>
      </c>
      <c r="D31" s="135"/>
      <c r="E31" s="110" t="s">
        <v>277</v>
      </c>
      <c r="F31" s="111"/>
      <c r="G31" s="121">
        <v>5</v>
      </c>
      <c r="H31" s="117"/>
      <c r="I31" s="115" t="s">
        <v>289</v>
      </c>
      <c r="J31" s="116"/>
      <c r="K31" s="116"/>
      <c r="L31" s="117"/>
      <c r="M31" s="121">
        <v>514312429</v>
      </c>
      <c r="N31" s="116"/>
      <c r="O31" s="117"/>
      <c r="P31" s="121">
        <v>147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242</v>
      </c>
      <c r="D32" s="138"/>
      <c r="E32" s="139" t="s">
        <v>243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268</v>
      </c>
      <c r="D33" s="135"/>
      <c r="E33" s="110" t="s">
        <v>278</v>
      </c>
      <c r="F33" s="111"/>
      <c r="G33" s="121">
        <v>5</v>
      </c>
      <c r="H33" s="117"/>
      <c r="I33" s="115" t="s">
        <v>291</v>
      </c>
      <c r="J33" s="116"/>
      <c r="K33" s="116"/>
      <c r="L33" s="117"/>
      <c r="M33" s="121">
        <v>514496761</v>
      </c>
      <c r="N33" s="116"/>
      <c r="O33" s="117"/>
      <c r="P33" s="121">
        <v>141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244</v>
      </c>
      <c r="D34" s="138"/>
      <c r="E34" s="139" t="s">
        <v>245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269</v>
      </c>
      <c r="D35" s="135"/>
      <c r="E35" s="110" t="s">
        <v>279</v>
      </c>
      <c r="F35" s="111"/>
      <c r="G35" s="121">
        <v>4</v>
      </c>
      <c r="H35" s="117"/>
      <c r="I35" s="115" t="s">
        <v>292</v>
      </c>
      <c r="J35" s="116"/>
      <c r="K35" s="116"/>
      <c r="L35" s="117"/>
      <c r="M35" s="121">
        <v>513459973</v>
      </c>
      <c r="N35" s="116"/>
      <c r="O35" s="117"/>
      <c r="P35" s="121">
        <v>138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246</v>
      </c>
      <c r="D36" s="138"/>
      <c r="E36" s="139" t="s">
        <v>247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265</v>
      </c>
      <c r="D37" s="135"/>
      <c r="E37" s="110" t="s">
        <v>280</v>
      </c>
      <c r="F37" s="111"/>
      <c r="G37" s="121">
        <v>4</v>
      </c>
      <c r="H37" s="117"/>
      <c r="I37" s="115" t="s">
        <v>293</v>
      </c>
      <c r="J37" s="116"/>
      <c r="K37" s="116"/>
      <c r="L37" s="117"/>
      <c r="M37" s="121">
        <v>513506662</v>
      </c>
      <c r="N37" s="116"/>
      <c r="O37" s="117"/>
      <c r="P37" s="121">
        <v>132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248</v>
      </c>
      <c r="D38" s="138"/>
      <c r="E38" s="139" t="s">
        <v>249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270</v>
      </c>
      <c r="D39" s="135"/>
      <c r="E39" s="110" t="s">
        <v>281</v>
      </c>
      <c r="F39" s="111"/>
      <c r="G39" s="121">
        <v>4</v>
      </c>
      <c r="H39" s="117"/>
      <c r="I39" s="115" t="s">
        <v>289</v>
      </c>
      <c r="J39" s="116"/>
      <c r="K39" s="116"/>
      <c r="L39" s="117"/>
      <c r="M39" s="121">
        <v>514451247</v>
      </c>
      <c r="N39" s="116"/>
      <c r="O39" s="117"/>
      <c r="P39" s="121">
        <v>144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250</v>
      </c>
      <c r="D40" s="138"/>
      <c r="E40" s="139" t="s">
        <v>251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271</v>
      </c>
      <c r="D41" s="135"/>
      <c r="E41" s="110" t="s">
        <v>282</v>
      </c>
      <c r="F41" s="111"/>
      <c r="G41" s="121">
        <v>4</v>
      </c>
      <c r="H41" s="117"/>
      <c r="I41" s="115" t="s">
        <v>286</v>
      </c>
      <c r="J41" s="116"/>
      <c r="K41" s="116"/>
      <c r="L41" s="117"/>
      <c r="M41" s="121">
        <v>512381360</v>
      </c>
      <c r="N41" s="116"/>
      <c r="O41" s="117"/>
      <c r="P41" s="121">
        <v>134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252</v>
      </c>
      <c r="D42" s="138"/>
      <c r="E42" s="139" t="s">
        <v>253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272</v>
      </c>
      <c r="D43" s="135"/>
      <c r="E43" s="110" t="s">
        <v>283</v>
      </c>
      <c r="F43" s="111"/>
      <c r="G43" s="121">
        <v>4</v>
      </c>
      <c r="H43" s="117"/>
      <c r="I43" s="115" t="s">
        <v>294</v>
      </c>
      <c r="J43" s="116"/>
      <c r="K43" s="116"/>
      <c r="L43" s="117"/>
      <c r="M43" s="121">
        <v>514620484</v>
      </c>
      <c r="N43" s="116"/>
      <c r="O43" s="117"/>
      <c r="P43" s="121">
        <v>149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254</v>
      </c>
      <c r="D44" s="138"/>
      <c r="E44" s="139" t="s">
        <v>255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273</v>
      </c>
      <c r="D45" s="135"/>
      <c r="E45" s="110" t="s">
        <v>284</v>
      </c>
      <c r="F45" s="111"/>
      <c r="G45" s="121">
        <v>4</v>
      </c>
      <c r="H45" s="117"/>
      <c r="I45" s="115" t="s">
        <v>295</v>
      </c>
      <c r="J45" s="116"/>
      <c r="K45" s="116"/>
      <c r="L45" s="117"/>
      <c r="M45" s="121">
        <v>514725039</v>
      </c>
      <c r="N45" s="116"/>
      <c r="O45" s="117"/>
      <c r="P45" s="121">
        <v>133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256</v>
      </c>
      <c r="D46" s="138"/>
      <c r="E46" s="139" t="s">
        <v>257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274</v>
      </c>
      <c r="D47" s="135"/>
      <c r="E47" s="110" t="s">
        <v>259</v>
      </c>
      <c r="F47" s="111"/>
      <c r="G47" s="121">
        <v>4</v>
      </c>
      <c r="H47" s="117"/>
      <c r="I47" s="115" t="s">
        <v>289</v>
      </c>
      <c r="J47" s="116"/>
      <c r="K47" s="116"/>
      <c r="L47" s="117"/>
      <c r="M47" s="121">
        <v>514729319</v>
      </c>
      <c r="N47" s="116"/>
      <c r="O47" s="117"/>
      <c r="P47" s="121">
        <v>142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258</v>
      </c>
      <c r="D48" s="177"/>
      <c r="E48" s="178" t="s">
        <v>259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>
        <v>13</v>
      </c>
      <c r="C49" s="242" t="s">
        <v>275</v>
      </c>
      <c r="D49" s="243"/>
      <c r="E49" s="244" t="s">
        <v>285</v>
      </c>
      <c r="F49" s="245"/>
      <c r="G49" s="231">
        <v>3</v>
      </c>
      <c r="H49" s="233"/>
      <c r="I49" s="259" t="s">
        <v>290</v>
      </c>
      <c r="J49" s="232"/>
      <c r="K49" s="232"/>
      <c r="L49" s="233"/>
      <c r="M49" s="231">
        <v>514451257</v>
      </c>
      <c r="N49" s="232"/>
      <c r="O49" s="233"/>
      <c r="P49" s="231">
        <v>137</v>
      </c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6" t="s">
        <v>260</v>
      </c>
      <c r="D50" s="247"/>
      <c r="E50" s="248" t="s">
        <v>261</v>
      </c>
      <c r="F50" s="249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55"/>
      <c r="D51" s="243"/>
      <c r="E51" s="243"/>
      <c r="F51" s="245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4"/>
      <c r="C52" s="256"/>
      <c r="D52" s="257"/>
      <c r="E52" s="257"/>
      <c r="F52" s="258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301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3">
        <f>LEN(A55)</f>
        <v>73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>N.VENUS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>
        <f>IF(入力!C4="","",IF(入力!C5="",入力!C4,入力!C4&amp;"　　"&amp;入力!C5))</f>
        <v>434252460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坂巻　利博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510197995</v>
      </c>
      <c r="H7" s="268"/>
      <c r="I7" s="268"/>
      <c r="J7" s="268">
        <f>IF(入力!J7="","",入力!J7)</f>
        <v>24095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2</v>
      </c>
      <c r="B9" s="266"/>
      <c r="C9" s="278" t="str">
        <f>IF(入力!C10="","",入力!C10&amp;"　"&amp;入力!E10)</f>
        <v>寺前　式孝</v>
      </c>
      <c r="D9" s="279"/>
      <c r="E9" s="279"/>
      <c r="F9" s="279"/>
      <c r="G9" s="268">
        <f>IF(入力!G9="","",入力!G9)</f>
        <v>514592739</v>
      </c>
      <c r="H9" s="268"/>
      <c r="I9" s="268"/>
      <c r="J9" s="268">
        <f>IF(入力!J9="","",入力!J9)</f>
        <v>18432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3</v>
      </c>
      <c r="B11" s="266"/>
      <c r="C11" s="278" t="str">
        <f>IF(入力!C12="","",入力!C12&amp;"　"&amp;入力!E12)</f>
        <v>原　奈津子</v>
      </c>
      <c r="D11" s="279"/>
      <c r="E11" s="279"/>
      <c r="F11" s="279"/>
      <c r="G11" s="268">
        <f>IF(入力!G11="","",入力!G11)</f>
        <v>514729643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坂巻　利博</v>
      </c>
      <c r="D13" s="279"/>
      <c r="E13" s="279"/>
      <c r="F13" s="27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6"/>
      <c r="B14" s="266"/>
      <c r="C14" s="280"/>
      <c r="D14" s="281"/>
      <c r="E14" s="281"/>
      <c r="F14" s="28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6" t="s">
        <v>5</v>
      </c>
      <c r="B15" s="266"/>
      <c r="C15" s="278" t="str">
        <f>IF(入力!C16="","",入力!C16&amp;"　"&amp;入力!E16)</f>
        <v>坂巻　利博</v>
      </c>
      <c r="D15" s="279"/>
      <c r="E15" s="279"/>
      <c r="F15" s="27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6"/>
      <c r="B16" s="266"/>
      <c r="C16" s="280"/>
      <c r="D16" s="281"/>
      <c r="E16" s="281"/>
      <c r="F16" s="27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6" t="s">
        <v>6</v>
      </c>
      <c r="B17" s="266"/>
      <c r="C17" s="269" t="str">
        <f>IF(入力!C17="","",入力!C17&amp;"　"&amp;入力!E17)</f>
        <v>千葉県野田市西三ヶ尾７３９－２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０４-７１３８-４８２２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090－1614－7046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武井　由梨愛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野田市立福田第二小学校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510743227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春日井　優菜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野田市立中央小学校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513506655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遠藤　朱里</v>
      </c>
      <c r="D29" s="279"/>
      <c r="E29" s="279"/>
      <c r="F29" s="279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野田市立南部小学校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512182253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小磯　花音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野田市立南部小学校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514312429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千葉　愛花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野田市立みずき小学校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514496761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原　舞衣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野田市立二ツ塚小学校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513459973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春日井　遥香</v>
      </c>
      <c r="D37" s="279"/>
      <c r="E37" s="279"/>
      <c r="F37" s="279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野田市立二ツ塚小学校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513506662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船原　優咲</v>
      </c>
      <c r="D39" s="279"/>
      <c r="E39" s="279"/>
      <c r="F39" s="279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野田市立南部小学校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514451247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荒巻　結羽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野田市立福田第二小学校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512381360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福澤　未希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野田市立二ツ塚小学校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514620484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渡辺　美桜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野田市立東部小学校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514725039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大熊　アリス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野田市立南部小学校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514729319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1" max="1" width="9" customWidth="1"/>
    <col min="58" max="58" width="2.25" customWidth="1"/>
  </cols>
  <sheetData>
    <row r="1" spans="1:60">
      <c r="AS1" s="4" t="s">
        <v>27</v>
      </c>
      <c r="AT1" s="4"/>
      <c r="AU1" s="4"/>
      <c r="AV1" s="302"/>
      <c r="AW1" s="302"/>
      <c r="AX1" s="4" t="s">
        <v>28</v>
      </c>
      <c r="AY1" s="5"/>
      <c r="AZ1" s="302"/>
      <c r="BA1" s="302"/>
      <c r="BB1" s="4" t="s">
        <v>29</v>
      </c>
      <c r="BC1" s="5"/>
      <c r="BD1" s="302"/>
      <c r="BE1" s="30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3" t="s">
        <v>65</v>
      </c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3"/>
      <c r="AB5" s="303"/>
      <c r="AC5" s="303"/>
      <c r="AD5" s="303"/>
      <c r="AE5" s="303"/>
      <c r="AF5" s="303"/>
      <c r="AG5" s="303"/>
      <c r="AH5" s="303"/>
      <c r="AI5" s="303"/>
      <c r="AJ5" s="303"/>
      <c r="AK5" s="303"/>
      <c r="AL5" s="303"/>
      <c r="AM5" s="303"/>
      <c r="AN5" s="303"/>
      <c r="AO5" s="303"/>
      <c r="AP5" s="303"/>
      <c r="AQ5" s="303"/>
      <c r="AR5" s="303"/>
      <c r="AS5" s="303"/>
      <c r="AT5" s="303"/>
      <c r="AU5" s="303"/>
      <c r="AV5" s="303"/>
      <c r="AW5" s="303"/>
      <c r="AX5" s="303"/>
      <c r="AY5" s="303"/>
      <c r="AZ5" s="303"/>
      <c r="BA5" s="303"/>
      <c r="BB5" s="303"/>
      <c r="BC5" s="303"/>
      <c r="BD5" s="303"/>
      <c r="BE5" s="303"/>
      <c r="BF5" s="30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2" t="s">
        <v>32</v>
      </c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5"/>
      <c r="D9" s="366"/>
      <c r="E9" s="366"/>
      <c r="F9" s="366"/>
      <c r="G9" s="366"/>
      <c r="H9" s="366"/>
      <c r="I9" s="366"/>
      <c r="J9" s="366"/>
      <c r="K9" s="366"/>
      <c r="L9" s="366"/>
      <c r="M9" s="366"/>
      <c r="N9" s="366"/>
      <c r="O9" s="366"/>
      <c r="P9" s="366"/>
      <c r="Q9" s="36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8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7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2">
        <v>36</v>
      </c>
      <c r="I12" s="343"/>
      <c r="J12" s="344"/>
      <c r="K12" s="4"/>
    </row>
    <row r="13" spans="1:60" ht="13.5" customHeight="1">
      <c r="F13" s="4" t="s">
        <v>35</v>
      </c>
      <c r="G13" s="4"/>
      <c r="H13" s="345"/>
      <c r="I13" s="346"/>
      <c r="J13" s="34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8"/>
      <c r="I14" s="349"/>
      <c r="J14" s="35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1" t="s">
        <v>37</v>
      </c>
      <c r="D16" s="314"/>
      <c r="E16" s="314"/>
      <c r="F16" s="314"/>
      <c r="G16" s="315"/>
      <c r="H16" s="340" t="s">
        <v>66</v>
      </c>
      <c r="I16" s="341"/>
      <c r="J16" s="341"/>
      <c r="K16" s="314" t="str">
        <f>IF(入力!C2="","",入力!C2)</f>
        <v>エヌ・ヴィーナス</v>
      </c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5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05" t="s">
        <v>38</v>
      </c>
      <c r="AK16" s="306"/>
      <c r="AL16" s="306"/>
      <c r="AM16" s="307"/>
      <c r="AN16" s="334" t="str">
        <f>IF(入力!P3="","",入力!P3)</f>
        <v>野田市</v>
      </c>
      <c r="AO16" s="335"/>
      <c r="AP16" s="335"/>
      <c r="AQ16" s="335"/>
      <c r="AR16" s="335"/>
      <c r="AS16" s="335"/>
      <c r="AT16" s="306" t="s">
        <v>68</v>
      </c>
      <c r="AU16" s="307"/>
      <c r="AV16" s="313" t="s">
        <v>39</v>
      </c>
      <c r="AW16" s="314"/>
      <c r="AX16" s="314"/>
      <c r="AY16" s="315"/>
      <c r="AZ16" s="320" t="str">
        <f>IF(入力!P5="","",入力!P5)</f>
        <v>東武アーバンパークライン</v>
      </c>
      <c r="BA16" s="321"/>
      <c r="BB16" s="321"/>
      <c r="BC16" s="321"/>
      <c r="BD16" s="321"/>
      <c r="BE16" s="321"/>
      <c r="BF16" s="374" t="s">
        <v>40</v>
      </c>
    </row>
    <row r="17" spans="3:58" ht="4.5" customHeight="1">
      <c r="C17" s="372"/>
      <c r="D17" s="317"/>
      <c r="E17" s="317"/>
      <c r="F17" s="317"/>
      <c r="G17" s="318"/>
      <c r="H17" s="330" t="str">
        <f>IF(入力!C3="","",入力!C3)</f>
        <v>N.VENUS</v>
      </c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26" t="str">
        <f>IF(入力!J3="","","("&amp;入力!J3&amp;")")</f>
        <v>(女子)</v>
      </c>
      <c r="V17" s="326"/>
      <c r="W17" s="326"/>
      <c r="X17" s="327"/>
      <c r="Y17" s="356">
        <f>IF(入力!C4="","",入力!C4)</f>
        <v>434252460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08"/>
      <c r="AK17" s="309"/>
      <c r="AL17" s="309"/>
      <c r="AM17" s="310"/>
      <c r="AN17" s="336"/>
      <c r="AO17" s="337"/>
      <c r="AP17" s="337"/>
      <c r="AQ17" s="337"/>
      <c r="AR17" s="337"/>
      <c r="AS17" s="337"/>
      <c r="AT17" s="309"/>
      <c r="AU17" s="310"/>
      <c r="AV17" s="316"/>
      <c r="AW17" s="317"/>
      <c r="AX17" s="317"/>
      <c r="AY17" s="318"/>
      <c r="AZ17" s="322"/>
      <c r="BA17" s="323"/>
      <c r="BB17" s="323"/>
      <c r="BC17" s="323"/>
      <c r="BD17" s="323"/>
      <c r="BE17" s="323"/>
      <c r="BF17" s="375"/>
    </row>
    <row r="18" spans="3:58" ht="16.5" customHeight="1">
      <c r="C18" s="373"/>
      <c r="D18" s="299"/>
      <c r="E18" s="299"/>
      <c r="F18" s="299"/>
      <c r="G18" s="319"/>
      <c r="H18" s="332"/>
      <c r="I18" s="333"/>
      <c r="J18" s="333"/>
      <c r="K18" s="333"/>
      <c r="L18" s="333"/>
      <c r="M18" s="333"/>
      <c r="N18" s="333"/>
      <c r="O18" s="333"/>
      <c r="P18" s="333"/>
      <c r="Q18" s="333"/>
      <c r="R18" s="333"/>
      <c r="S18" s="333"/>
      <c r="T18" s="333"/>
      <c r="U18" s="328"/>
      <c r="V18" s="328"/>
      <c r="W18" s="328"/>
      <c r="X18" s="329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11"/>
      <c r="AK18" s="286"/>
      <c r="AL18" s="286"/>
      <c r="AM18" s="312"/>
      <c r="AN18" s="338"/>
      <c r="AO18" s="339"/>
      <c r="AP18" s="339"/>
      <c r="AQ18" s="339"/>
      <c r="AR18" s="339"/>
      <c r="AS18" s="339"/>
      <c r="AT18" s="286"/>
      <c r="AU18" s="312"/>
      <c r="AV18" s="300"/>
      <c r="AW18" s="299"/>
      <c r="AX18" s="299"/>
      <c r="AY18" s="319"/>
      <c r="AZ18" s="324" t="str">
        <f>IF(入力!AE5="","",入力!AE5)</f>
        <v>梅郷</v>
      </c>
      <c r="BA18" s="325"/>
      <c r="BB18" s="325"/>
      <c r="BC18" s="325"/>
      <c r="BD18" s="325"/>
      <c r="BE18" s="325"/>
      <c r="BF18" s="13" t="s">
        <v>41</v>
      </c>
    </row>
    <row r="19" spans="3:58" ht="15" customHeight="1">
      <c r="C19" s="351"/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287" t="s">
        <v>42</v>
      </c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 t="s">
        <v>69</v>
      </c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 t="s">
        <v>70</v>
      </c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304"/>
    </row>
    <row r="20" spans="3:58" ht="15" customHeight="1">
      <c r="C20" s="289" t="s">
        <v>43</v>
      </c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8">
        <f>IF(入力!J7="","",入力!J7)</f>
        <v>24095</v>
      </c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>
        <f>IF(入力!J9="","",入力!J9)</f>
        <v>18432</v>
      </c>
      <c r="AE20" s="288"/>
      <c r="AF20" s="288"/>
      <c r="AG20" s="288"/>
      <c r="AH20" s="288"/>
      <c r="AI20" s="288"/>
      <c r="AJ20" s="288"/>
      <c r="AK20" s="288"/>
      <c r="AL20" s="288"/>
      <c r="AM20" s="288"/>
      <c r="AN20" s="288"/>
      <c r="AO20" s="288"/>
      <c r="AP20" s="288"/>
      <c r="AQ20" s="288"/>
      <c r="AR20" s="288"/>
      <c r="AS20" s="288" t="str">
        <f>IF(入力!J11="","",入力!J11)</f>
        <v/>
      </c>
      <c r="AT20" s="288"/>
      <c r="AU20" s="288"/>
      <c r="AV20" s="288"/>
      <c r="AW20" s="288"/>
      <c r="AX20" s="288"/>
      <c r="AY20" s="288"/>
      <c r="AZ20" s="288"/>
      <c r="BA20" s="288"/>
      <c r="BB20" s="288"/>
      <c r="BC20" s="288"/>
      <c r="BD20" s="288"/>
      <c r="BE20" s="288"/>
      <c r="BF20" s="298"/>
    </row>
    <row r="21" spans="3:58" ht="15" customHeight="1">
      <c r="C21" s="289" t="s">
        <v>44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8" t="str">
        <f>IF(入力!M7="","",入力!M7)</f>
        <v/>
      </c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 t="str">
        <f>IF(入力!M9="","",入力!M9)</f>
        <v/>
      </c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 t="str">
        <f>IF(入力!M11="","",入力!M11)</f>
        <v/>
      </c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98"/>
    </row>
    <row r="22" spans="3:58" ht="12" customHeight="1">
      <c r="C22" s="379" t="s">
        <v>71</v>
      </c>
      <c r="D22" s="380"/>
      <c r="E22" s="380"/>
      <c r="F22" s="380"/>
      <c r="G22" s="381"/>
      <c r="H22" s="382" t="str">
        <f>IF(入力!C7="","",入力!C7&amp;"　"&amp;入力!E7)</f>
        <v>サカマキ　トシヒロ</v>
      </c>
      <c r="I22" s="290"/>
      <c r="J22" s="290"/>
      <c r="K22" s="290"/>
      <c r="L22" s="290"/>
      <c r="M22" s="290"/>
      <c r="N22" s="290"/>
      <c r="O22" s="290"/>
      <c r="P22" s="290"/>
      <c r="Q22" s="291"/>
      <c r="R22" s="285" t="s">
        <v>45</v>
      </c>
      <c r="S22" s="290"/>
      <c r="T22" s="292">
        <f>IF(入力!AT7="","",入力!AT7)</f>
        <v>43</v>
      </c>
      <c r="U22" s="293"/>
      <c r="V22" s="294"/>
      <c r="W22" s="285" t="s">
        <v>46</v>
      </c>
      <c r="X22" s="285"/>
      <c r="Y22" s="285"/>
      <c r="Z22" s="14" t="s">
        <v>72</v>
      </c>
      <c r="AA22" s="15"/>
      <c r="AB22" s="290" t="str">
        <f>IF(入力!R7="","",入力!R7)</f>
        <v>２７８</v>
      </c>
      <c r="AC22" s="290"/>
      <c r="AD22" s="290"/>
      <c r="AE22" s="290"/>
      <c r="AF22" s="16" t="s">
        <v>73</v>
      </c>
      <c r="AG22" s="290" t="str">
        <f>IF(入力!W7="","",入力!W7)</f>
        <v>００１５</v>
      </c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1"/>
      <c r="AU22" s="285" t="s">
        <v>47</v>
      </c>
      <c r="AV22" s="290"/>
      <c r="AW22" s="290"/>
      <c r="AX22" s="17" t="s">
        <v>74</v>
      </c>
      <c r="AY22" s="290" t="str">
        <f>IF(入力!AL7="","",入力!AL7)</f>
        <v>０４</v>
      </c>
      <c r="AZ22" s="290"/>
      <c r="BA22" s="290"/>
      <c r="BB22" s="290"/>
      <c r="BC22" s="290"/>
      <c r="BD22" s="290"/>
      <c r="BE22" s="290"/>
      <c r="BF22" s="18" t="s">
        <v>75</v>
      </c>
    </row>
    <row r="23" spans="3:58" ht="19.5" customHeight="1">
      <c r="C23" s="373" t="s">
        <v>48</v>
      </c>
      <c r="D23" s="299"/>
      <c r="E23" s="299"/>
      <c r="F23" s="299"/>
      <c r="G23" s="319"/>
      <c r="H23" s="348" t="str">
        <f>IF(入力!C8="","",入力!C8&amp;"　"&amp;入力!E8)</f>
        <v>坂巻　利博</v>
      </c>
      <c r="I23" s="349"/>
      <c r="J23" s="349"/>
      <c r="K23" s="349"/>
      <c r="L23" s="349"/>
      <c r="M23" s="349"/>
      <c r="N23" s="349"/>
      <c r="O23" s="349"/>
      <c r="P23" s="349"/>
      <c r="Q23" s="350"/>
      <c r="R23" s="299"/>
      <c r="S23" s="299"/>
      <c r="T23" s="295"/>
      <c r="U23" s="296"/>
      <c r="V23" s="297"/>
      <c r="W23" s="286"/>
      <c r="X23" s="286"/>
      <c r="Y23" s="286"/>
      <c r="Z23" s="332" t="str">
        <f>IF(入力!P8="","",入力!P8)</f>
        <v>千葉県野田市西三ヶ尾７３９－２</v>
      </c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333"/>
      <c r="AR23" s="333"/>
      <c r="AS23" s="333"/>
      <c r="AT23" s="383"/>
      <c r="AU23" s="299"/>
      <c r="AV23" s="299"/>
      <c r="AW23" s="299"/>
      <c r="AX23" s="300" t="str">
        <f>IF(入力!AK8="","",入力!AK8)</f>
        <v>７１３８</v>
      </c>
      <c r="AY23" s="299"/>
      <c r="AZ23" s="299"/>
      <c r="BA23" s="299"/>
      <c r="BB23" s="19" t="s">
        <v>76</v>
      </c>
      <c r="BC23" s="299" t="str">
        <f>IF(入力!AP8="","",入力!AP8)</f>
        <v>４８２２</v>
      </c>
      <c r="BD23" s="299"/>
      <c r="BE23" s="299"/>
      <c r="BF23" s="301"/>
    </row>
    <row r="24" spans="3:58" ht="12" customHeight="1">
      <c r="C24" s="379" t="s">
        <v>77</v>
      </c>
      <c r="D24" s="380"/>
      <c r="E24" s="380"/>
      <c r="F24" s="380"/>
      <c r="G24" s="381"/>
      <c r="H24" s="382" t="str">
        <f>IF(入力!C9="","",入力!C9&amp;"　"&amp;入力!E9)</f>
        <v>テラマエ　ノリタカ</v>
      </c>
      <c r="I24" s="290"/>
      <c r="J24" s="290"/>
      <c r="K24" s="290"/>
      <c r="L24" s="290"/>
      <c r="M24" s="290"/>
      <c r="N24" s="290"/>
      <c r="O24" s="290"/>
      <c r="P24" s="290"/>
      <c r="Q24" s="291"/>
      <c r="R24" s="285" t="s">
        <v>45</v>
      </c>
      <c r="S24" s="290"/>
      <c r="T24" s="292">
        <f>IF(入力!AT9="","",入力!AT9)</f>
        <v>45</v>
      </c>
      <c r="U24" s="293"/>
      <c r="V24" s="294"/>
      <c r="W24" s="285" t="s">
        <v>46</v>
      </c>
      <c r="X24" s="285"/>
      <c r="Y24" s="285"/>
      <c r="Z24" s="14" t="s">
        <v>72</v>
      </c>
      <c r="AA24" s="15"/>
      <c r="AB24" s="290" t="str">
        <f>IF(入力!R9="","",入力!R9)</f>
        <v>２７７</v>
      </c>
      <c r="AC24" s="290"/>
      <c r="AD24" s="290"/>
      <c r="AE24" s="290"/>
      <c r="AF24" s="16" t="s">
        <v>73</v>
      </c>
      <c r="AG24" s="290" t="str">
        <f>IF(入力!W9="","",入力!W9)</f>
        <v>００３４</v>
      </c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1"/>
      <c r="AU24" s="285" t="s">
        <v>47</v>
      </c>
      <c r="AV24" s="290"/>
      <c r="AW24" s="290"/>
      <c r="AX24" s="17" t="s">
        <v>74</v>
      </c>
      <c r="AY24" s="290" t="str">
        <f>IF(入力!AL9="","",入力!AL9)</f>
        <v>０９０</v>
      </c>
      <c r="AZ24" s="290"/>
      <c r="BA24" s="290"/>
      <c r="BB24" s="290"/>
      <c r="BC24" s="290"/>
      <c r="BD24" s="290"/>
      <c r="BE24" s="290"/>
      <c r="BF24" s="18" t="s">
        <v>75</v>
      </c>
    </row>
    <row r="25" spans="3:58" ht="19.5" customHeight="1">
      <c r="C25" s="373" t="s">
        <v>78</v>
      </c>
      <c r="D25" s="299"/>
      <c r="E25" s="299"/>
      <c r="F25" s="299"/>
      <c r="G25" s="319"/>
      <c r="H25" s="348" t="str">
        <f>IF(入力!C10="","",入力!C10&amp;"　"&amp;入力!E10)</f>
        <v>寺前　式孝</v>
      </c>
      <c r="I25" s="349"/>
      <c r="J25" s="349"/>
      <c r="K25" s="349"/>
      <c r="L25" s="349"/>
      <c r="M25" s="349"/>
      <c r="N25" s="349"/>
      <c r="O25" s="349"/>
      <c r="P25" s="349"/>
      <c r="Q25" s="350"/>
      <c r="R25" s="299"/>
      <c r="S25" s="299"/>
      <c r="T25" s="295"/>
      <c r="U25" s="296"/>
      <c r="V25" s="297"/>
      <c r="W25" s="286"/>
      <c r="X25" s="286"/>
      <c r="Y25" s="286"/>
      <c r="Z25" s="332" t="str">
        <f>IF(入力!P10="","",入力!P10)</f>
        <v>千葉県柏市藤心１－１８－９</v>
      </c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83"/>
      <c r="AU25" s="299"/>
      <c r="AV25" s="299"/>
      <c r="AW25" s="299"/>
      <c r="AX25" s="300" t="str">
        <f>IF(入力!AK10="","",入力!AK10)</f>
        <v>３５７２</v>
      </c>
      <c r="AY25" s="299"/>
      <c r="AZ25" s="299"/>
      <c r="BA25" s="299"/>
      <c r="BB25" s="19" t="s">
        <v>76</v>
      </c>
      <c r="BC25" s="299" t="str">
        <f>IF(入力!AP10="","",入力!AP10)</f>
        <v>０５２１</v>
      </c>
      <c r="BD25" s="299"/>
      <c r="BE25" s="299"/>
      <c r="BF25" s="301"/>
    </row>
    <row r="26" spans="3:58" ht="12" customHeight="1">
      <c r="C26" s="379" t="s">
        <v>71</v>
      </c>
      <c r="D26" s="380"/>
      <c r="E26" s="380"/>
      <c r="F26" s="380"/>
      <c r="G26" s="381"/>
      <c r="H26" s="382" t="str">
        <f>IF(入力!C11="","",入力!C11&amp;"　"&amp;入力!E11)</f>
        <v>ハラ　ナツコ</v>
      </c>
      <c r="I26" s="290"/>
      <c r="J26" s="290"/>
      <c r="K26" s="290"/>
      <c r="L26" s="290"/>
      <c r="M26" s="290"/>
      <c r="N26" s="290"/>
      <c r="O26" s="290"/>
      <c r="P26" s="290"/>
      <c r="Q26" s="291"/>
      <c r="R26" s="285" t="s">
        <v>45</v>
      </c>
      <c r="S26" s="290"/>
      <c r="T26" s="292">
        <f>IF(入力!AT11="","",入力!AT11)</f>
        <v>46</v>
      </c>
      <c r="U26" s="293"/>
      <c r="V26" s="294"/>
      <c r="W26" s="285" t="s">
        <v>46</v>
      </c>
      <c r="X26" s="285"/>
      <c r="Y26" s="285"/>
      <c r="Z26" s="14" t="s">
        <v>72</v>
      </c>
      <c r="AA26" s="15"/>
      <c r="AB26" s="290" t="str">
        <f>IF(入力!R11="","",入力!R11)</f>
        <v>２７８</v>
      </c>
      <c r="AC26" s="290"/>
      <c r="AD26" s="290"/>
      <c r="AE26" s="290"/>
      <c r="AF26" s="16" t="s">
        <v>73</v>
      </c>
      <c r="AG26" s="290" t="str">
        <f>IF(入力!W11="","",入力!W11)</f>
        <v>００１１</v>
      </c>
      <c r="AH26" s="290"/>
      <c r="AI26" s="290"/>
      <c r="AJ26" s="290"/>
      <c r="AK26" s="290"/>
      <c r="AL26" s="290"/>
      <c r="AM26" s="290"/>
      <c r="AN26" s="290"/>
      <c r="AO26" s="290"/>
      <c r="AP26" s="290"/>
      <c r="AQ26" s="290"/>
      <c r="AR26" s="290"/>
      <c r="AS26" s="290"/>
      <c r="AT26" s="291"/>
      <c r="AU26" s="285" t="s">
        <v>47</v>
      </c>
      <c r="AV26" s="290"/>
      <c r="AW26" s="290"/>
      <c r="AX26" s="17" t="s">
        <v>74</v>
      </c>
      <c r="AY26" s="290" t="str">
        <f>IF(入力!AL11="","",入力!AL11)</f>
        <v>０４</v>
      </c>
      <c r="AZ26" s="290"/>
      <c r="BA26" s="290"/>
      <c r="BB26" s="290"/>
      <c r="BC26" s="290"/>
      <c r="BD26" s="290"/>
      <c r="BE26" s="290"/>
      <c r="BF26" s="18" t="s">
        <v>75</v>
      </c>
    </row>
    <row r="27" spans="3:58" ht="19.5" customHeight="1">
      <c r="C27" s="373" t="s">
        <v>79</v>
      </c>
      <c r="D27" s="299"/>
      <c r="E27" s="299"/>
      <c r="F27" s="299"/>
      <c r="G27" s="319"/>
      <c r="H27" s="348" t="str">
        <f>IF(入力!C12="","",入力!C12&amp;"　"&amp;入力!E12)</f>
        <v>原　奈津子</v>
      </c>
      <c r="I27" s="349"/>
      <c r="J27" s="349"/>
      <c r="K27" s="349"/>
      <c r="L27" s="349"/>
      <c r="M27" s="349"/>
      <c r="N27" s="349"/>
      <c r="O27" s="349"/>
      <c r="P27" s="349"/>
      <c r="Q27" s="350"/>
      <c r="R27" s="299"/>
      <c r="S27" s="299"/>
      <c r="T27" s="295"/>
      <c r="U27" s="296"/>
      <c r="V27" s="297"/>
      <c r="W27" s="286"/>
      <c r="X27" s="286"/>
      <c r="Y27" s="286"/>
      <c r="Z27" s="332" t="str">
        <f>IF(入力!P12="","",入力!P12)</f>
        <v>野田市三ツ堀８３２－２９</v>
      </c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83"/>
      <c r="AU27" s="299"/>
      <c r="AV27" s="299"/>
      <c r="AW27" s="299"/>
      <c r="AX27" s="300" t="str">
        <f>IF(入力!AK12="","",入力!AK12)</f>
        <v>７１３８</v>
      </c>
      <c r="AY27" s="299"/>
      <c r="AZ27" s="299"/>
      <c r="BA27" s="299"/>
      <c r="BB27" s="19" t="s">
        <v>76</v>
      </c>
      <c r="BC27" s="299" t="str">
        <f>IF(入力!AP12="","",入力!AP12)</f>
        <v>４７０７</v>
      </c>
      <c r="BD27" s="299"/>
      <c r="BE27" s="299"/>
      <c r="BF27" s="301"/>
    </row>
    <row r="28" spans="3:58" ht="12" customHeight="1">
      <c r="C28" s="379" t="s">
        <v>71</v>
      </c>
      <c r="D28" s="380"/>
      <c r="E28" s="380"/>
      <c r="F28" s="380"/>
      <c r="G28" s="381"/>
      <c r="H28" s="382" t="str">
        <f>IF(入力!C15="","",入力!C15&amp;"　"&amp;入力!E15)</f>
        <v>サカマキ　トシヒロ</v>
      </c>
      <c r="I28" s="290"/>
      <c r="J28" s="290"/>
      <c r="K28" s="290"/>
      <c r="L28" s="290"/>
      <c r="M28" s="290"/>
      <c r="N28" s="290"/>
      <c r="O28" s="290"/>
      <c r="P28" s="290"/>
      <c r="Q28" s="291"/>
      <c r="R28" s="285" t="s">
        <v>45</v>
      </c>
      <c r="S28" s="290"/>
      <c r="T28" s="292" t="str">
        <f>IF(入力!AT15="","",入力!AT15)</f>
        <v/>
      </c>
      <c r="U28" s="293"/>
      <c r="V28" s="294"/>
      <c r="W28" s="285" t="s">
        <v>46</v>
      </c>
      <c r="X28" s="285"/>
      <c r="Y28" s="285"/>
      <c r="Z28" s="14" t="s">
        <v>72</v>
      </c>
      <c r="AA28" s="15"/>
      <c r="AB28" s="290" t="str">
        <f>IF(入力!R15="","",入力!R15)</f>
        <v>２７８</v>
      </c>
      <c r="AC28" s="290"/>
      <c r="AD28" s="290"/>
      <c r="AE28" s="290"/>
      <c r="AF28" s="16" t="s">
        <v>73</v>
      </c>
      <c r="AG28" s="290" t="str">
        <f>IF(入力!W15="","",入力!W15)</f>
        <v>００１５</v>
      </c>
      <c r="AH28" s="290"/>
      <c r="AI28" s="290"/>
      <c r="AJ28" s="290"/>
      <c r="AK28" s="290"/>
      <c r="AL28" s="290"/>
      <c r="AM28" s="290"/>
      <c r="AN28" s="290"/>
      <c r="AO28" s="290"/>
      <c r="AP28" s="290"/>
      <c r="AQ28" s="290"/>
      <c r="AR28" s="290"/>
      <c r="AS28" s="290"/>
      <c r="AT28" s="291"/>
      <c r="AU28" s="285" t="s">
        <v>47</v>
      </c>
      <c r="AV28" s="290"/>
      <c r="AW28" s="290"/>
      <c r="AX28" s="17" t="s">
        <v>74</v>
      </c>
      <c r="AY28" s="290" t="str">
        <f>IF(入力!AL15="","",入力!AL15)</f>
        <v>０４</v>
      </c>
      <c r="AZ28" s="290"/>
      <c r="BA28" s="290"/>
      <c r="BB28" s="290"/>
      <c r="BC28" s="290"/>
      <c r="BD28" s="290"/>
      <c r="BE28" s="290"/>
      <c r="BF28" s="18" t="s">
        <v>75</v>
      </c>
    </row>
    <row r="29" spans="3:58" ht="19.5" customHeight="1" thickBot="1">
      <c r="C29" s="376" t="s">
        <v>49</v>
      </c>
      <c r="D29" s="377"/>
      <c r="E29" s="377"/>
      <c r="F29" s="377"/>
      <c r="G29" s="378"/>
      <c r="H29" s="388" t="str">
        <f>IF(入力!C16="","",入力!C16&amp;"　"&amp;入力!E16)</f>
        <v>坂巻　利博</v>
      </c>
      <c r="I29" s="389"/>
      <c r="J29" s="389"/>
      <c r="K29" s="389"/>
      <c r="L29" s="389"/>
      <c r="M29" s="389"/>
      <c r="N29" s="389"/>
      <c r="O29" s="389"/>
      <c r="P29" s="389"/>
      <c r="Q29" s="390"/>
      <c r="R29" s="377"/>
      <c r="S29" s="377"/>
      <c r="T29" s="385"/>
      <c r="U29" s="386"/>
      <c r="V29" s="387"/>
      <c r="W29" s="384"/>
      <c r="X29" s="384"/>
      <c r="Y29" s="384"/>
      <c r="Z29" s="401" t="str">
        <f>IF(入力!P16="","",入力!P16)</f>
        <v>千葉県野田市西三ヶ尾７３９－２</v>
      </c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3"/>
      <c r="AU29" s="377"/>
      <c r="AV29" s="377"/>
      <c r="AW29" s="377"/>
      <c r="AX29" s="404" t="str">
        <f>IF(入力!AK16="","",入力!AK16)</f>
        <v>７１３８</v>
      </c>
      <c r="AY29" s="377"/>
      <c r="AZ29" s="377"/>
      <c r="BA29" s="377"/>
      <c r="BB29" s="73" t="s">
        <v>76</v>
      </c>
      <c r="BC29" s="377" t="str">
        <f>IF(入力!AP16="","",入力!AP16)</f>
        <v>４８２２</v>
      </c>
      <c r="BD29" s="377"/>
      <c r="BE29" s="377"/>
      <c r="BF29" s="40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8" t="s">
        <v>52</v>
      </c>
      <c r="D33" s="391"/>
      <c r="E33" s="391"/>
      <c r="F33" s="391" t="s">
        <v>53</v>
      </c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 t="s">
        <v>54</v>
      </c>
      <c r="R33" s="391"/>
      <c r="S33" s="391"/>
      <c r="T33" s="391" t="s">
        <v>55</v>
      </c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 t="s">
        <v>56</v>
      </c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 t="s">
        <v>57</v>
      </c>
      <c r="BA33" s="391"/>
      <c r="BB33" s="391"/>
      <c r="BC33" s="391"/>
      <c r="BD33" s="391"/>
      <c r="BE33" s="391"/>
      <c r="BF33" s="392"/>
    </row>
    <row r="34" spans="3:58" ht="15" customHeight="1">
      <c r="C34" s="419" t="str">
        <f>IF(入力!B25="","",入力!B25)</f>
        <v>①</v>
      </c>
      <c r="D34" s="420"/>
      <c r="E34" s="421"/>
      <c r="F34" s="406" t="str">
        <f>IF(入力!C26="","",入力!C25&amp;"　"&amp;入力!E25&amp;"
"&amp;入力!C26&amp;"　"&amp;入力!E26)</f>
        <v>タケイ　ユリア
武井　由梨愛</v>
      </c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393">
        <f>IF(入力!G25="","",入力!G25)</f>
        <v>6</v>
      </c>
      <c r="R34" s="394"/>
      <c r="S34" s="395"/>
      <c r="T34" s="412" t="str">
        <f>IF(入力!I25="","",入力!I25)</f>
        <v>野田市立福田第二小学校</v>
      </c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4"/>
      <c r="AJ34" s="393">
        <f>IF(入力!M25="","",入力!M25)</f>
        <v>510743227</v>
      </c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5"/>
      <c r="AZ34" s="393">
        <f>IF(入力!P25="","",入力!P25)</f>
        <v>148</v>
      </c>
      <c r="BA34" s="394"/>
      <c r="BB34" s="394"/>
      <c r="BC34" s="394"/>
      <c r="BD34" s="394"/>
      <c r="BE34" s="394"/>
      <c r="BF34" s="399"/>
    </row>
    <row r="35" spans="3:58" ht="15" customHeight="1">
      <c r="C35" s="422"/>
      <c r="D35" s="423"/>
      <c r="E35" s="424"/>
      <c r="F35" s="409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396"/>
      <c r="R35" s="397"/>
      <c r="S35" s="398"/>
      <c r="T35" s="415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7"/>
      <c r="AJ35" s="396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8"/>
      <c r="AZ35" s="396"/>
      <c r="BA35" s="397"/>
      <c r="BB35" s="397"/>
      <c r="BC35" s="397"/>
      <c r="BD35" s="397"/>
      <c r="BE35" s="397"/>
      <c r="BF35" s="400"/>
    </row>
    <row r="36" spans="3:58" ht="15" customHeight="1">
      <c r="C36" s="419">
        <f>IF(入力!B27="","",入力!B27)</f>
        <v>2</v>
      </c>
      <c r="D36" s="420"/>
      <c r="E36" s="421"/>
      <c r="F36" s="406" t="str">
        <f>IF(入力!C28="","",入力!C27&amp;"　"&amp;入力!E27&amp;"
"&amp;入力!C28&amp;"　"&amp;入力!E28)</f>
        <v>カスガイ　ユウナ
春日井　優菜</v>
      </c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393">
        <f>IF(入力!G27="","",入力!G27)</f>
        <v>6</v>
      </c>
      <c r="R36" s="394"/>
      <c r="S36" s="395"/>
      <c r="T36" s="412" t="str">
        <f>IF(入力!I27="","",入力!I27)</f>
        <v>野田市立中央小学校</v>
      </c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4"/>
      <c r="AJ36" s="393">
        <f>IF(入力!M27="","",入力!M27)</f>
        <v>513506655</v>
      </c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5"/>
      <c r="AZ36" s="393">
        <f>IF(入力!P27="","",入力!P27)</f>
        <v>140</v>
      </c>
      <c r="BA36" s="394"/>
      <c r="BB36" s="394"/>
      <c r="BC36" s="394"/>
      <c r="BD36" s="394"/>
      <c r="BE36" s="394"/>
      <c r="BF36" s="399"/>
    </row>
    <row r="37" spans="3:58" ht="15" customHeight="1">
      <c r="C37" s="422"/>
      <c r="D37" s="423"/>
      <c r="E37" s="424"/>
      <c r="F37" s="409"/>
      <c r="G37" s="410"/>
      <c r="H37" s="410"/>
      <c r="I37" s="410"/>
      <c r="J37" s="410"/>
      <c r="K37" s="410"/>
      <c r="L37" s="410"/>
      <c r="M37" s="410"/>
      <c r="N37" s="410"/>
      <c r="O37" s="410"/>
      <c r="P37" s="411"/>
      <c r="Q37" s="396"/>
      <c r="R37" s="397"/>
      <c r="S37" s="398"/>
      <c r="T37" s="415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7"/>
      <c r="AJ37" s="396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8"/>
      <c r="AZ37" s="396"/>
      <c r="BA37" s="397"/>
      <c r="BB37" s="397"/>
      <c r="BC37" s="397"/>
      <c r="BD37" s="397"/>
      <c r="BE37" s="397"/>
      <c r="BF37" s="400"/>
    </row>
    <row r="38" spans="3:58" ht="15" customHeight="1">
      <c r="C38" s="419">
        <f>IF(入力!B29="","",入力!B29)</f>
        <v>3</v>
      </c>
      <c r="D38" s="420"/>
      <c r="E38" s="421"/>
      <c r="F38" s="406" t="str">
        <f>IF(入力!C30="","",入力!C29&amp;"　"&amp;入力!E29&amp;"
"&amp;入力!C30&amp;"　"&amp;入力!E30)</f>
        <v>エンドウ　アカリ
遠藤　朱里</v>
      </c>
      <c r="G38" s="407"/>
      <c r="H38" s="407"/>
      <c r="I38" s="407"/>
      <c r="J38" s="407"/>
      <c r="K38" s="407"/>
      <c r="L38" s="407"/>
      <c r="M38" s="407"/>
      <c r="N38" s="407"/>
      <c r="O38" s="407"/>
      <c r="P38" s="408"/>
      <c r="Q38" s="393">
        <f>IF(入力!G29="","",入力!G29)</f>
        <v>5</v>
      </c>
      <c r="R38" s="394"/>
      <c r="S38" s="395"/>
      <c r="T38" s="412" t="str">
        <f>IF(入力!I29="","",入力!I29)</f>
        <v>野田市立南部小学校</v>
      </c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4"/>
      <c r="AJ38" s="393">
        <f>IF(入力!M29="","",入力!M29)</f>
        <v>512182253</v>
      </c>
      <c r="AK38" s="394"/>
      <c r="AL38" s="394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5"/>
      <c r="AZ38" s="393">
        <f>IF(入力!P29="","",入力!P29)</f>
        <v>147</v>
      </c>
      <c r="BA38" s="394"/>
      <c r="BB38" s="394"/>
      <c r="BC38" s="394"/>
      <c r="BD38" s="394"/>
      <c r="BE38" s="394"/>
      <c r="BF38" s="399"/>
    </row>
    <row r="39" spans="3:58" ht="15" customHeight="1">
      <c r="C39" s="422"/>
      <c r="D39" s="423"/>
      <c r="E39" s="424"/>
      <c r="F39" s="409"/>
      <c r="G39" s="410"/>
      <c r="H39" s="410"/>
      <c r="I39" s="410"/>
      <c r="J39" s="410"/>
      <c r="K39" s="410"/>
      <c r="L39" s="410"/>
      <c r="M39" s="410"/>
      <c r="N39" s="410"/>
      <c r="O39" s="410"/>
      <c r="P39" s="411"/>
      <c r="Q39" s="396"/>
      <c r="R39" s="397"/>
      <c r="S39" s="398"/>
      <c r="T39" s="415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7"/>
      <c r="AJ39" s="396"/>
      <c r="AK39" s="397"/>
      <c r="AL39" s="397"/>
      <c r="AM39" s="397"/>
      <c r="AN39" s="397"/>
      <c r="AO39" s="397"/>
      <c r="AP39" s="397"/>
      <c r="AQ39" s="397"/>
      <c r="AR39" s="397"/>
      <c r="AS39" s="397"/>
      <c r="AT39" s="397"/>
      <c r="AU39" s="397"/>
      <c r="AV39" s="397"/>
      <c r="AW39" s="397"/>
      <c r="AX39" s="397"/>
      <c r="AY39" s="398"/>
      <c r="AZ39" s="396"/>
      <c r="BA39" s="397"/>
      <c r="BB39" s="397"/>
      <c r="BC39" s="397"/>
      <c r="BD39" s="397"/>
      <c r="BE39" s="397"/>
      <c r="BF39" s="400"/>
    </row>
    <row r="40" spans="3:58" ht="15" customHeight="1">
      <c r="C40" s="419">
        <f>IF(入力!B31="","",入力!B31)</f>
        <v>4</v>
      </c>
      <c r="D40" s="420"/>
      <c r="E40" s="421"/>
      <c r="F40" s="406" t="str">
        <f>IF(入力!C32="","",入力!C31&amp;"　"&amp;入力!E31&amp;"
"&amp;入力!C32&amp;"　"&amp;入力!E32)</f>
        <v>コイソ　カノン
小磯　花音</v>
      </c>
      <c r="G40" s="407"/>
      <c r="H40" s="407"/>
      <c r="I40" s="407"/>
      <c r="J40" s="407"/>
      <c r="K40" s="407"/>
      <c r="L40" s="407"/>
      <c r="M40" s="407"/>
      <c r="N40" s="407"/>
      <c r="O40" s="407"/>
      <c r="P40" s="408"/>
      <c r="Q40" s="393">
        <f>IF(入力!G31="","",入力!G31)</f>
        <v>5</v>
      </c>
      <c r="R40" s="394"/>
      <c r="S40" s="395"/>
      <c r="T40" s="412" t="str">
        <f>IF(入力!I31="","",入力!I31)</f>
        <v>野田市立南部小学校</v>
      </c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4"/>
      <c r="AJ40" s="393">
        <f>IF(入力!M31="","",入力!M31)</f>
        <v>514312429</v>
      </c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5"/>
      <c r="AZ40" s="393">
        <f>IF(入力!P31="","",入力!P31)</f>
        <v>147</v>
      </c>
      <c r="BA40" s="394"/>
      <c r="BB40" s="394"/>
      <c r="BC40" s="394"/>
      <c r="BD40" s="394"/>
      <c r="BE40" s="394"/>
      <c r="BF40" s="399"/>
    </row>
    <row r="41" spans="3:58" ht="15" customHeight="1">
      <c r="C41" s="422"/>
      <c r="D41" s="423"/>
      <c r="E41" s="424"/>
      <c r="F41" s="409"/>
      <c r="G41" s="410"/>
      <c r="H41" s="410"/>
      <c r="I41" s="410"/>
      <c r="J41" s="410"/>
      <c r="K41" s="410"/>
      <c r="L41" s="410"/>
      <c r="M41" s="410"/>
      <c r="N41" s="410"/>
      <c r="O41" s="410"/>
      <c r="P41" s="411"/>
      <c r="Q41" s="396"/>
      <c r="R41" s="397"/>
      <c r="S41" s="398"/>
      <c r="T41" s="415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7"/>
      <c r="AJ41" s="396"/>
      <c r="AK41" s="397"/>
      <c r="AL41" s="397"/>
      <c r="AM41" s="397"/>
      <c r="AN41" s="397"/>
      <c r="AO41" s="397"/>
      <c r="AP41" s="397"/>
      <c r="AQ41" s="397"/>
      <c r="AR41" s="397"/>
      <c r="AS41" s="397"/>
      <c r="AT41" s="397"/>
      <c r="AU41" s="397"/>
      <c r="AV41" s="397"/>
      <c r="AW41" s="397"/>
      <c r="AX41" s="397"/>
      <c r="AY41" s="398"/>
      <c r="AZ41" s="396"/>
      <c r="BA41" s="397"/>
      <c r="BB41" s="397"/>
      <c r="BC41" s="397"/>
      <c r="BD41" s="397"/>
      <c r="BE41" s="397"/>
      <c r="BF41" s="400"/>
    </row>
    <row r="42" spans="3:58" ht="15" customHeight="1">
      <c r="C42" s="419">
        <f>IF(入力!B33="","",入力!B33)</f>
        <v>5</v>
      </c>
      <c r="D42" s="420"/>
      <c r="E42" s="421"/>
      <c r="F42" s="406" t="str">
        <f>IF(入力!C34="","",入力!C33&amp;"　"&amp;入力!E33&amp;"
"&amp;入力!C34&amp;"　"&amp;入力!E34)</f>
        <v>チバ　アイカ
千葉　愛花</v>
      </c>
      <c r="G42" s="407"/>
      <c r="H42" s="407"/>
      <c r="I42" s="407"/>
      <c r="J42" s="407"/>
      <c r="K42" s="407"/>
      <c r="L42" s="407"/>
      <c r="M42" s="407"/>
      <c r="N42" s="407"/>
      <c r="O42" s="407"/>
      <c r="P42" s="408"/>
      <c r="Q42" s="393">
        <f>IF(入力!G33="","",入力!G33)</f>
        <v>5</v>
      </c>
      <c r="R42" s="394"/>
      <c r="S42" s="395"/>
      <c r="T42" s="412" t="str">
        <f>IF(入力!I33="","",入力!I33)</f>
        <v>野田市立みずき小学校</v>
      </c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4"/>
      <c r="AJ42" s="393">
        <f>IF(入力!M33="","",入力!M33)</f>
        <v>514496761</v>
      </c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5"/>
      <c r="AZ42" s="393">
        <f>IF(入力!P33="","",入力!P33)</f>
        <v>141</v>
      </c>
      <c r="BA42" s="394"/>
      <c r="BB42" s="394"/>
      <c r="BC42" s="394"/>
      <c r="BD42" s="394"/>
      <c r="BE42" s="394"/>
      <c r="BF42" s="399"/>
    </row>
    <row r="43" spans="3:58" ht="15" customHeight="1">
      <c r="C43" s="422"/>
      <c r="D43" s="423"/>
      <c r="E43" s="424"/>
      <c r="F43" s="409"/>
      <c r="G43" s="410"/>
      <c r="H43" s="410"/>
      <c r="I43" s="410"/>
      <c r="J43" s="410"/>
      <c r="K43" s="410"/>
      <c r="L43" s="410"/>
      <c r="M43" s="410"/>
      <c r="N43" s="410"/>
      <c r="O43" s="410"/>
      <c r="P43" s="411"/>
      <c r="Q43" s="396"/>
      <c r="R43" s="397"/>
      <c r="S43" s="398"/>
      <c r="T43" s="415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7"/>
      <c r="AJ43" s="396"/>
      <c r="AK43" s="397"/>
      <c r="AL43" s="397"/>
      <c r="AM43" s="397"/>
      <c r="AN43" s="397"/>
      <c r="AO43" s="397"/>
      <c r="AP43" s="397"/>
      <c r="AQ43" s="397"/>
      <c r="AR43" s="397"/>
      <c r="AS43" s="397"/>
      <c r="AT43" s="397"/>
      <c r="AU43" s="397"/>
      <c r="AV43" s="397"/>
      <c r="AW43" s="397"/>
      <c r="AX43" s="397"/>
      <c r="AY43" s="398"/>
      <c r="AZ43" s="396"/>
      <c r="BA43" s="397"/>
      <c r="BB43" s="397"/>
      <c r="BC43" s="397"/>
      <c r="BD43" s="397"/>
      <c r="BE43" s="397"/>
      <c r="BF43" s="400"/>
    </row>
    <row r="44" spans="3:58" ht="15" customHeight="1">
      <c r="C44" s="419">
        <f>IF(入力!B35="","",入力!B35)</f>
        <v>6</v>
      </c>
      <c r="D44" s="420"/>
      <c r="E44" s="421"/>
      <c r="F44" s="406" t="str">
        <f>IF(入力!C36="","",入力!C35&amp;"　"&amp;入力!E35&amp;"
"&amp;入力!C36&amp;"　"&amp;入力!E36)</f>
        <v>ハラ　マイ
原　舞衣</v>
      </c>
      <c r="G44" s="407"/>
      <c r="H44" s="407"/>
      <c r="I44" s="407"/>
      <c r="J44" s="407"/>
      <c r="K44" s="407"/>
      <c r="L44" s="407"/>
      <c r="M44" s="407"/>
      <c r="N44" s="407"/>
      <c r="O44" s="407"/>
      <c r="P44" s="408"/>
      <c r="Q44" s="393">
        <f>IF(入力!G35="","",入力!G35)</f>
        <v>4</v>
      </c>
      <c r="R44" s="394"/>
      <c r="S44" s="395"/>
      <c r="T44" s="412" t="str">
        <f>IF(入力!I35="","",入力!I35)</f>
        <v>野田市立二ツ塚小学校</v>
      </c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4"/>
      <c r="AJ44" s="393">
        <f>IF(入力!M35="","",入力!M35)</f>
        <v>513459973</v>
      </c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5"/>
      <c r="AZ44" s="393">
        <f>IF(入力!P35="","",入力!P35)</f>
        <v>138</v>
      </c>
      <c r="BA44" s="394"/>
      <c r="BB44" s="394"/>
      <c r="BC44" s="394"/>
      <c r="BD44" s="394"/>
      <c r="BE44" s="394"/>
      <c r="BF44" s="399"/>
    </row>
    <row r="45" spans="3:58" ht="15" customHeight="1">
      <c r="C45" s="422"/>
      <c r="D45" s="423"/>
      <c r="E45" s="424"/>
      <c r="F45" s="409"/>
      <c r="G45" s="410"/>
      <c r="H45" s="410"/>
      <c r="I45" s="410"/>
      <c r="J45" s="410"/>
      <c r="K45" s="410"/>
      <c r="L45" s="410"/>
      <c r="M45" s="410"/>
      <c r="N45" s="410"/>
      <c r="O45" s="410"/>
      <c r="P45" s="411"/>
      <c r="Q45" s="396"/>
      <c r="R45" s="397"/>
      <c r="S45" s="398"/>
      <c r="T45" s="415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7"/>
      <c r="AJ45" s="396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8"/>
      <c r="AZ45" s="396"/>
      <c r="BA45" s="397"/>
      <c r="BB45" s="397"/>
      <c r="BC45" s="397"/>
      <c r="BD45" s="397"/>
      <c r="BE45" s="397"/>
      <c r="BF45" s="400"/>
    </row>
    <row r="46" spans="3:58" ht="15" customHeight="1">
      <c r="C46" s="419">
        <f>IF(入力!B37="","",入力!B37)</f>
        <v>7</v>
      </c>
      <c r="D46" s="420"/>
      <c r="E46" s="421"/>
      <c r="F46" s="406" t="str">
        <f>IF(入力!C38="","",入力!C37&amp;"　"&amp;入力!E37&amp;"
"&amp;入力!C38&amp;"　"&amp;入力!E38)</f>
        <v>カスガイ　ハルカ
春日井　遥香</v>
      </c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393">
        <f>IF(入力!G37="","",入力!G37)</f>
        <v>4</v>
      </c>
      <c r="R46" s="394"/>
      <c r="S46" s="395"/>
      <c r="T46" s="412" t="str">
        <f>IF(入力!I37="","",入力!I37)</f>
        <v>野田市立二ツ塚小学校</v>
      </c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4"/>
      <c r="AJ46" s="393">
        <f>IF(入力!M37="","",入力!M37)</f>
        <v>513506662</v>
      </c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5"/>
      <c r="AZ46" s="393">
        <f>IF(入力!P37="","",入力!P37)</f>
        <v>132</v>
      </c>
      <c r="BA46" s="394"/>
      <c r="BB46" s="394"/>
      <c r="BC46" s="394"/>
      <c r="BD46" s="394"/>
      <c r="BE46" s="394"/>
      <c r="BF46" s="399"/>
    </row>
    <row r="47" spans="3:58" ht="15" customHeight="1">
      <c r="C47" s="422"/>
      <c r="D47" s="423"/>
      <c r="E47" s="424"/>
      <c r="F47" s="409"/>
      <c r="G47" s="410"/>
      <c r="H47" s="410"/>
      <c r="I47" s="410"/>
      <c r="J47" s="410"/>
      <c r="K47" s="410"/>
      <c r="L47" s="410"/>
      <c r="M47" s="410"/>
      <c r="N47" s="410"/>
      <c r="O47" s="410"/>
      <c r="P47" s="411"/>
      <c r="Q47" s="396"/>
      <c r="R47" s="397"/>
      <c r="S47" s="398"/>
      <c r="T47" s="415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7"/>
      <c r="AJ47" s="396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6"/>
      <c r="BA47" s="397"/>
      <c r="BB47" s="397"/>
      <c r="BC47" s="397"/>
      <c r="BD47" s="397"/>
      <c r="BE47" s="397"/>
      <c r="BF47" s="400"/>
    </row>
    <row r="48" spans="3:58" ht="15" customHeight="1">
      <c r="C48" s="419">
        <f>IF(入力!B39="","",入力!B39)</f>
        <v>8</v>
      </c>
      <c r="D48" s="420"/>
      <c r="E48" s="421"/>
      <c r="F48" s="406" t="str">
        <f>IF(入力!C40="","",入力!C39&amp;"　"&amp;入力!E39&amp;"
"&amp;入力!C40&amp;"　"&amp;入力!E40)</f>
        <v>フナバラ　ユサ
船原　優咲</v>
      </c>
      <c r="G48" s="407"/>
      <c r="H48" s="407"/>
      <c r="I48" s="407"/>
      <c r="J48" s="407"/>
      <c r="K48" s="407"/>
      <c r="L48" s="407"/>
      <c r="M48" s="407"/>
      <c r="N48" s="407"/>
      <c r="O48" s="407"/>
      <c r="P48" s="408"/>
      <c r="Q48" s="393">
        <f>IF(入力!G39="","",入力!G39)</f>
        <v>4</v>
      </c>
      <c r="R48" s="394"/>
      <c r="S48" s="395"/>
      <c r="T48" s="412" t="str">
        <f>IF(入力!I39="","",入力!I39)</f>
        <v>野田市立南部小学校</v>
      </c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4"/>
      <c r="AJ48" s="393">
        <f>IF(入力!M39="","",入力!M39)</f>
        <v>514451247</v>
      </c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5"/>
      <c r="AZ48" s="393">
        <f>IF(入力!P39="","",入力!P39)</f>
        <v>144</v>
      </c>
      <c r="BA48" s="394"/>
      <c r="BB48" s="394"/>
      <c r="BC48" s="394"/>
      <c r="BD48" s="394"/>
      <c r="BE48" s="394"/>
      <c r="BF48" s="399"/>
    </row>
    <row r="49" spans="3:58" ht="15" customHeight="1">
      <c r="C49" s="422"/>
      <c r="D49" s="423"/>
      <c r="E49" s="424"/>
      <c r="F49" s="409"/>
      <c r="G49" s="410"/>
      <c r="H49" s="410"/>
      <c r="I49" s="410"/>
      <c r="J49" s="410"/>
      <c r="K49" s="410"/>
      <c r="L49" s="410"/>
      <c r="M49" s="410"/>
      <c r="N49" s="410"/>
      <c r="O49" s="410"/>
      <c r="P49" s="411"/>
      <c r="Q49" s="396"/>
      <c r="R49" s="397"/>
      <c r="S49" s="398"/>
      <c r="T49" s="415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7"/>
      <c r="AJ49" s="396"/>
      <c r="AK49" s="397"/>
      <c r="AL49" s="397"/>
      <c r="AM49" s="397"/>
      <c r="AN49" s="397"/>
      <c r="AO49" s="397"/>
      <c r="AP49" s="397"/>
      <c r="AQ49" s="397"/>
      <c r="AR49" s="397"/>
      <c r="AS49" s="397"/>
      <c r="AT49" s="397"/>
      <c r="AU49" s="397"/>
      <c r="AV49" s="397"/>
      <c r="AW49" s="397"/>
      <c r="AX49" s="397"/>
      <c r="AY49" s="398"/>
      <c r="AZ49" s="396"/>
      <c r="BA49" s="397"/>
      <c r="BB49" s="397"/>
      <c r="BC49" s="397"/>
      <c r="BD49" s="397"/>
      <c r="BE49" s="397"/>
      <c r="BF49" s="400"/>
    </row>
    <row r="50" spans="3:58" ht="15" customHeight="1">
      <c r="C50" s="419">
        <f>IF(入力!B41="","",入力!B41)</f>
        <v>9</v>
      </c>
      <c r="D50" s="420"/>
      <c r="E50" s="421"/>
      <c r="F50" s="406" t="str">
        <f>IF(入力!C42="","",入力!C41&amp;"　"&amp;入力!E41&amp;"
"&amp;入力!C42&amp;"　"&amp;入力!E42)</f>
        <v>アラマキ　ユウハ
荒巻　結羽</v>
      </c>
      <c r="G50" s="407"/>
      <c r="H50" s="407"/>
      <c r="I50" s="407"/>
      <c r="J50" s="407"/>
      <c r="K50" s="407"/>
      <c r="L50" s="407"/>
      <c r="M50" s="407"/>
      <c r="N50" s="407"/>
      <c r="O50" s="407"/>
      <c r="P50" s="408"/>
      <c r="Q50" s="393">
        <f>IF(入力!G41="","",入力!G41)</f>
        <v>4</v>
      </c>
      <c r="R50" s="394"/>
      <c r="S50" s="395"/>
      <c r="T50" s="412" t="str">
        <f>IF(入力!I41="","",入力!I41)</f>
        <v>野田市立福田第二小学校</v>
      </c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4"/>
      <c r="AJ50" s="393">
        <f>IF(入力!M41="","",入力!M41)</f>
        <v>512381360</v>
      </c>
      <c r="AK50" s="394"/>
      <c r="AL50" s="394"/>
      <c r="AM50" s="394"/>
      <c r="AN50" s="394"/>
      <c r="AO50" s="394"/>
      <c r="AP50" s="394"/>
      <c r="AQ50" s="394"/>
      <c r="AR50" s="394"/>
      <c r="AS50" s="394"/>
      <c r="AT50" s="394"/>
      <c r="AU50" s="394"/>
      <c r="AV50" s="394"/>
      <c r="AW50" s="394"/>
      <c r="AX50" s="394"/>
      <c r="AY50" s="395"/>
      <c r="AZ50" s="393">
        <f>IF(入力!P41="","",入力!P41)</f>
        <v>134</v>
      </c>
      <c r="BA50" s="394"/>
      <c r="BB50" s="394"/>
      <c r="BC50" s="394"/>
      <c r="BD50" s="394"/>
      <c r="BE50" s="394"/>
      <c r="BF50" s="399"/>
    </row>
    <row r="51" spans="3:58" ht="15" customHeight="1">
      <c r="C51" s="422"/>
      <c r="D51" s="423"/>
      <c r="E51" s="424"/>
      <c r="F51" s="409"/>
      <c r="G51" s="410"/>
      <c r="H51" s="410"/>
      <c r="I51" s="410"/>
      <c r="J51" s="410"/>
      <c r="K51" s="410"/>
      <c r="L51" s="410"/>
      <c r="M51" s="410"/>
      <c r="N51" s="410"/>
      <c r="O51" s="410"/>
      <c r="P51" s="411"/>
      <c r="Q51" s="396"/>
      <c r="R51" s="397"/>
      <c r="S51" s="398"/>
      <c r="T51" s="415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7"/>
      <c r="AJ51" s="396"/>
      <c r="AK51" s="397"/>
      <c r="AL51" s="397"/>
      <c r="AM51" s="397"/>
      <c r="AN51" s="397"/>
      <c r="AO51" s="397"/>
      <c r="AP51" s="397"/>
      <c r="AQ51" s="397"/>
      <c r="AR51" s="397"/>
      <c r="AS51" s="397"/>
      <c r="AT51" s="397"/>
      <c r="AU51" s="397"/>
      <c r="AV51" s="397"/>
      <c r="AW51" s="397"/>
      <c r="AX51" s="397"/>
      <c r="AY51" s="398"/>
      <c r="AZ51" s="396"/>
      <c r="BA51" s="397"/>
      <c r="BB51" s="397"/>
      <c r="BC51" s="397"/>
      <c r="BD51" s="397"/>
      <c r="BE51" s="397"/>
      <c r="BF51" s="400"/>
    </row>
    <row r="52" spans="3:58" ht="15" customHeight="1">
      <c r="C52" s="419">
        <f>IF(入力!B43="","",入力!B43)</f>
        <v>10</v>
      </c>
      <c r="D52" s="420"/>
      <c r="E52" s="421"/>
      <c r="F52" s="406" t="str">
        <f>IF(入力!C44="","",入力!C43&amp;"　"&amp;入力!E43&amp;"
"&amp;入力!C44&amp;"　"&amp;入力!E44)</f>
        <v>フクザワ　ミキ
福澤　未希</v>
      </c>
      <c r="G52" s="407"/>
      <c r="H52" s="407"/>
      <c r="I52" s="407"/>
      <c r="J52" s="407"/>
      <c r="K52" s="407"/>
      <c r="L52" s="407"/>
      <c r="M52" s="407"/>
      <c r="N52" s="407"/>
      <c r="O52" s="407"/>
      <c r="P52" s="408"/>
      <c r="Q52" s="393">
        <f>IF(入力!G43="","",入力!G43)</f>
        <v>4</v>
      </c>
      <c r="R52" s="394"/>
      <c r="S52" s="395"/>
      <c r="T52" s="412" t="str">
        <f>IF(入力!I43="","",入力!I43)</f>
        <v>野田市立二ツ塚小学校</v>
      </c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4"/>
      <c r="AJ52" s="393">
        <f>IF(入力!M43="","",入力!M43)</f>
        <v>514620484</v>
      </c>
      <c r="AK52" s="394"/>
      <c r="AL52" s="394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5"/>
      <c r="AZ52" s="393">
        <f>IF(入力!P43="","",入力!P43)</f>
        <v>149</v>
      </c>
      <c r="BA52" s="394"/>
      <c r="BB52" s="394"/>
      <c r="BC52" s="394"/>
      <c r="BD52" s="394"/>
      <c r="BE52" s="394"/>
      <c r="BF52" s="399"/>
    </row>
    <row r="53" spans="3:58" ht="15" customHeight="1">
      <c r="C53" s="422"/>
      <c r="D53" s="423"/>
      <c r="E53" s="424"/>
      <c r="F53" s="409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396"/>
      <c r="R53" s="397"/>
      <c r="S53" s="398"/>
      <c r="T53" s="415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7"/>
      <c r="AJ53" s="396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8"/>
      <c r="AZ53" s="396"/>
      <c r="BA53" s="397"/>
      <c r="BB53" s="397"/>
      <c r="BC53" s="397"/>
      <c r="BD53" s="397"/>
      <c r="BE53" s="397"/>
      <c r="BF53" s="400"/>
    </row>
    <row r="54" spans="3:58" ht="15" customHeight="1">
      <c r="C54" s="419">
        <f>IF(入力!B45="","",入力!B45)</f>
        <v>11</v>
      </c>
      <c r="D54" s="420"/>
      <c r="E54" s="421"/>
      <c r="F54" s="406" t="str">
        <f>IF(入力!C46="","",入力!C45&amp;"　"&amp;入力!E45&amp;"
"&amp;入力!C46&amp;"　"&amp;入力!E46)</f>
        <v>ワタナベ　ミオ
渡辺　美桜</v>
      </c>
      <c r="G54" s="407"/>
      <c r="H54" s="407"/>
      <c r="I54" s="407"/>
      <c r="J54" s="407"/>
      <c r="K54" s="407"/>
      <c r="L54" s="407"/>
      <c r="M54" s="407"/>
      <c r="N54" s="407"/>
      <c r="O54" s="407"/>
      <c r="P54" s="408"/>
      <c r="Q54" s="393">
        <f>IF(入力!G45="","",入力!G45)</f>
        <v>4</v>
      </c>
      <c r="R54" s="394"/>
      <c r="S54" s="395"/>
      <c r="T54" s="412" t="str">
        <f>IF(入力!I45="","",入力!I45)</f>
        <v>野田市立東部小学校</v>
      </c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4"/>
      <c r="AJ54" s="393">
        <f>IF(入力!M45="","",入力!M45)</f>
        <v>514725039</v>
      </c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5"/>
      <c r="AZ54" s="393">
        <f>IF(入力!P45="","",入力!P45)</f>
        <v>133</v>
      </c>
      <c r="BA54" s="394"/>
      <c r="BB54" s="394"/>
      <c r="BC54" s="394"/>
      <c r="BD54" s="394"/>
      <c r="BE54" s="394"/>
      <c r="BF54" s="399"/>
    </row>
    <row r="55" spans="3:58" ht="15" customHeight="1">
      <c r="C55" s="422"/>
      <c r="D55" s="423"/>
      <c r="E55" s="424"/>
      <c r="F55" s="409"/>
      <c r="G55" s="410"/>
      <c r="H55" s="410"/>
      <c r="I55" s="410"/>
      <c r="J55" s="410"/>
      <c r="K55" s="410"/>
      <c r="L55" s="410"/>
      <c r="M55" s="410"/>
      <c r="N55" s="410"/>
      <c r="O55" s="410"/>
      <c r="P55" s="411"/>
      <c r="Q55" s="396"/>
      <c r="R55" s="397"/>
      <c r="S55" s="398"/>
      <c r="T55" s="415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7"/>
      <c r="AJ55" s="396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8"/>
      <c r="AZ55" s="396"/>
      <c r="BA55" s="397"/>
      <c r="BB55" s="397"/>
      <c r="BC55" s="397"/>
      <c r="BD55" s="397"/>
      <c r="BE55" s="397"/>
      <c r="BF55" s="400"/>
    </row>
    <row r="56" spans="3:58" ht="15" customHeight="1">
      <c r="C56" s="419">
        <f>IF(入力!B47="","",入力!B47)</f>
        <v>12</v>
      </c>
      <c r="D56" s="420"/>
      <c r="E56" s="421"/>
      <c r="F56" s="406" t="str">
        <f>IF(入力!C48="","",入力!C47&amp;"　"&amp;入力!E47&amp;"
"&amp;入力!C48&amp;"　"&amp;入力!E48)</f>
        <v>オオクマ　アリス
大熊　アリス</v>
      </c>
      <c r="G56" s="407"/>
      <c r="H56" s="407"/>
      <c r="I56" s="407"/>
      <c r="J56" s="407"/>
      <c r="K56" s="407"/>
      <c r="L56" s="407"/>
      <c r="M56" s="407"/>
      <c r="N56" s="407"/>
      <c r="O56" s="407"/>
      <c r="P56" s="408"/>
      <c r="Q56" s="393">
        <f>IF(入力!G47="","",入力!G47)</f>
        <v>4</v>
      </c>
      <c r="R56" s="394"/>
      <c r="S56" s="395"/>
      <c r="T56" s="412" t="str">
        <f>IF(入力!I47="","",入力!I47)</f>
        <v>野田市立南部小学校</v>
      </c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4"/>
      <c r="AJ56" s="393">
        <f>IF(入力!M47="","",入力!M47)</f>
        <v>514729319</v>
      </c>
      <c r="AK56" s="394"/>
      <c r="AL56" s="394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5"/>
      <c r="AZ56" s="393">
        <f>IF(入力!P47="","",入力!P47)</f>
        <v>142</v>
      </c>
      <c r="BA56" s="394"/>
      <c r="BB56" s="394"/>
      <c r="BC56" s="394"/>
      <c r="BD56" s="394"/>
      <c r="BE56" s="394"/>
      <c r="BF56" s="399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7"/>
      <c r="AS63" s="317"/>
      <c r="AT63" s="317"/>
      <c r="AU63" s="317"/>
      <c r="AV63" s="317"/>
      <c r="AW63" s="317"/>
      <c r="AX63" s="317"/>
      <c r="AY63" s="317"/>
      <c r="AZ63" s="317"/>
      <c r="BA63" s="317"/>
      <c r="BB63" s="317"/>
      <c r="BC63" s="317"/>
      <c r="BD63" s="317"/>
      <c r="BE63" s="317" t="s">
        <v>63</v>
      </c>
      <c r="BF63" s="31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N.VENUS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434252460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坂巻　利博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510197995</v>
      </c>
      <c r="H7" s="268"/>
      <c r="I7" s="268"/>
      <c r="J7" s="268">
        <f>IF(入力!J7="","",入力!J7)</f>
        <v>24095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寺前　式孝</v>
      </c>
      <c r="D9" s="279"/>
      <c r="E9" s="279"/>
      <c r="F9" s="279"/>
      <c r="G9" s="268">
        <f>IF(入力!G9="","",入力!G9)</f>
        <v>514592739</v>
      </c>
      <c r="H9" s="268"/>
      <c r="I9" s="268"/>
      <c r="J9" s="268">
        <f>IF(入力!J9="","",入力!J9)</f>
        <v>18432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原　奈津子</v>
      </c>
      <c r="D11" s="279"/>
      <c r="E11" s="279"/>
      <c r="F11" s="279"/>
      <c r="G11" s="268">
        <f>IF(入力!G11="","",入力!G11)</f>
        <v>514729643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坂巻　利博</v>
      </c>
      <c r="D13" s="279"/>
      <c r="E13" s="279"/>
      <c r="F13" s="27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6"/>
      <c r="B14" s="266"/>
      <c r="C14" s="280"/>
      <c r="D14" s="281"/>
      <c r="E14" s="281"/>
      <c r="F14" s="28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6" t="s">
        <v>5</v>
      </c>
      <c r="B15" s="266"/>
      <c r="C15" s="278" t="str">
        <f>IF(入力!C16="","",入力!C16&amp;"　"&amp;入力!E16)</f>
        <v>坂巻　利博</v>
      </c>
      <c r="D15" s="279"/>
      <c r="E15" s="279"/>
      <c r="F15" s="27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6"/>
      <c r="B16" s="266"/>
      <c r="C16" s="280"/>
      <c r="D16" s="281"/>
      <c r="E16" s="281"/>
      <c r="F16" s="27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6" t="s">
        <v>6</v>
      </c>
      <c r="B17" s="266"/>
      <c r="C17" s="269" t="str">
        <f>IF(入力!C17="","",入力!C17&amp;"　"&amp;入力!E17)</f>
        <v>千葉県野田市西三ヶ尾７３９－２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０４-７１３８-４８２２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090－1614－7046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武井　由梨愛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野田市立福田第二小学校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510743227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春日井　優菜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野田市立中央小学校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513506655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遠藤　朱里</v>
      </c>
      <c r="D29" s="279"/>
      <c r="E29" s="279"/>
      <c r="F29" s="279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野田市立南部小学校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512182253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小磯　花音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野田市立南部小学校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514312429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千葉　愛花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野田市立みずき小学校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514496761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原　舞衣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野田市立二ツ塚小学校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513459973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春日井　遥香</v>
      </c>
      <c r="D37" s="279"/>
      <c r="E37" s="279"/>
      <c r="F37" s="279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野田市立二ツ塚小学校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513506662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船原　優咲</v>
      </c>
      <c r="D39" s="279"/>
      <c r="E39" s="279"/>
      <c r="F39" s="279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野田市立南部小学校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514451247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荒巻　結羽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野田市立福田第二小学校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512381360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福澤　未希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野田市立二ツ塚小学校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514620484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渡辺　美桜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野田市立東部小学校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514725039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大熊　アリス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野田市立南部小学校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514729319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大川　莉茉</v>
      </c>
      <c r="D49" s="279"/>
      <c r="E49" s="279"/>
      <c r="F49" s="279"/>
      <c r="G49" s="266">
        <f>IF(入力!G49="","",入力!G49)</f>
        <v>3</v>
      </c>
      <c r="H49" s="266" t="str">
        <f>IF(入力!H49="","",入力!H49)</f>
        <v/>
      </c>
      <c r="I49" s="266" t="str">
        <f>IF(入力!I49="","",入力!I49)</f>
        <v>野田市立南部小学校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514451257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N.VENUS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434252460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坂巻　利博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510197995</v>
      </c>
      <c r="H7" s="268"/>
      <c r="I7" s="268"/>
      <c r="J7" s="268">
        <f>IF(入力!J7="","",入力!J7)</f>
        <v>24095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寺前　式孝</v>
      </c>
      <c r="D9" s="279"/>
      <c r="E9" s="279"/>
      <c r="F9" s="279"/>
      <c r="G9" s="268">
        <f>IF(入力!G9="","",入力!G9)</f>
        <v>514592739</v>
      </c>
      <c r="H9" s="268"/>
      <c r="I9" s="268"/>
      <c r="J9" s="268">
        <f>IF(入力!J9="","",入力!J9)</f>
        <v>18432</v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原　奈津子</v>
      </c>
      <c r="D11" s="279"/>
      <c r="E11" s="279"/>
      <c r="F11" s="279"/>
      <c r="G11" s="268">
        <f>IF(入力!G11="","",入力!G11)</f>
        <v>514729643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坂巻　利博</v>
      </c>
      <c r="D13" s="279"/>
      <c r="E13" s="279"/>
      <c r="F13" s="279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6"/>
      <c r="B14" s="266"/>
      <c r="C14" s="280"/>
      <c r="D14" s="281"/>
      <c r="E14" s="281"/>
      <c r="F14" s="281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6" t="s">
        <v>5</v>
      </c>
      <c r="B15" s="266"/>
      <c r="C15" s="278" t="str">
        <f>IF(入力!C16="","",入力!C16&amp;"　"&amp;入力!E16)</f>
        <v>坂巻　利博</v>
      </c>
      <c r="D15" s="279"/>
      <c r="E15" s="279"/>
      <c r="F15" s="276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6"/>
      <c r="B16" s="266"/>
      <c r="C16" s="280"/>
      <c r="D16" s="281"/>
      <c r="E16" s="281"/>
      <c r="F16" s="277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6" t="s">
        <v>6</v>
      </c>
      <c r="B17" s="266"/>
      <c r="C17" s="269" t="str">
        <f>IF(入力!C17="","",入力!C17&amp;"　"&amp;入力!E17)</f>
        <v>千葉県野田市西三ヶ尾７３９－２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０４-７１３８-４８２２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090－1614－7046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武井　由梨愛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野田市立福田第二小学校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510743227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春日井　優菜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野田市立中央小学校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513506655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遠藤　朱里</v>
      </c>
      <c r="D29" s="279"/>
      <c r="E29" s="279"/>
      <c r="F29" s="279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野田市立南部小学校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512182253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小磯　花音</v>
      </c>
      <c r="D31" s="279"/>
      <c r="E31" s="279"/>
      <c r="F31" s="279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野田市立南部小学校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514312429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千葉　愛花</v>
      </c>
      <c r="D33" s="279"/>
      <c r="E33" s="279"/>
      <c r="F33" s="279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野田市立みずき小学校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514496761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原　舞衣</v>
      </c>
      <c r="D35" s="279"/>
      <c r="E35" s="279"/>
      <c r="F35" s="279"/>
      <c r="G35" s="266">
        <f>IF(入力!G35="","",入力!G35)</f>
        <v>4</v>
      </c>
      <c r="H35" s="266" t="str">
        <f>IF(入力!H35="","",入力!H35)</f>
        <v/>
      </c>
      <c r="I35" s="266" t="str">
        <f>IF(入力!I35="","",入力!I35)</f>
        <v>野田市立二ツ塚小学校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513459973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春日井　遥香</v>
      </c>
      <c r="D37" s="279"/>
      <c r="E37" s="279"/>
      <c r="F37" s="279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野田市立二ツ塚小学校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513506662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船原　優咲</v>
      </c>
      <c r="D39" s="279"/>
      <c r="E39" s="279"/>
      <c r="F39" s="279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野田市立南部小学校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514451247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荒巻　結羽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野田市立福田第二小学校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512381360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福澤　未希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野田市立二ツ塚小学校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514620484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渡辺　美桜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野田市立東部小学校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514725039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大熊　アリス</v>
      </c>
      <c r="D47" s="279"/>
      <c r="E47" s="279"/>
      <c r="F47" s="279"/>
      <c r="G47" s="266">
        <f>IF(入力!G47="","",入力!G47)</f>
        <v>4</v>
      </c>
      <c r="H47" s="266" t="str">
        <f>IF(入力!H47="","",入力!H47)</f>
        <v/>
      </c>
      <c r="I47" s="266" t="str">
        <f>IF(入力!I47="","",入力!I47)</f>
        <v>野田市立南部小学校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514729319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大川　莉茉</v>
      </c>
      <c r="D49" s="279"/>
      <c r="E49" s="279"/>
      <c r="F49" s="279"/>
      <c r="G49" s="266">
        <f>IF(入力!G49="","",入力!G49)</f>
        <v>3</v>
      </c>
      <c r="H49" s="266" t="str">
        <f>IF(入力!H49="","",入力!H49)</f>
        <v/>
      </c>
      <c r="I49" s="266" t="str">
        <f>IF(入力!I49="","",入力!I49)</f>
        <v>野田市立南部小学校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514451257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15</v>
      </c>
      <c r="J5" s="447" t="str">
        <f>IF(入力!A55="","",入力!A55)</f>
        <v>　県大会を目指して日々練習に励んできました。　全員の気持ちが一つになり、この県大会へ出場します。この最高な状態で、一つ一つ勝利に向かって戦います。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21006</v>
      </c>
      <c r="B7" s="33" t="str">
        <f>IF(入力!C3="","",入力!C3)</f>
        <v>N.VENUS</v>
      </c>
      <c r="C7" s="33" t="str">
        <f>IF(入力!C2="","",入力!C2)</f>
        <v>エヌ・ヴィーナス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梅郷</v>
      </c>
      <c r="T7" s="33"/>
      <c r="U7" s="33">
        <f>IF(入力!C4="","",入力!C4)</f>
        <v>434252460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坂巻</v>
      </c>
      <c r="D16" s="33" t="str">
        <f>IF(入力!E8="","",入力!E8)</f>
        <v>利博</v>
      </c>
      <c r="E16" s="33" t="str">
        <f>IF(入力!C7="","",入力!C7)</f>
        <v>サカマキ</v>
      </c>
      <c r="F16" s="33" t="str">
        <f>IF(入力!E7="","",入力!E7)</f>
        <v>トシヒロ</v>
      </c>
      <c r="G16" s="33">
        <f>IF(入力!G7="","",入力!G7)</f>
        <v>510197995</v>
      </c>
      <c r="H16" s="33">
        <f>IF(入力!J7="","",入力!J7)</f>
        <v>24095</v>
      </c>
      <c r="I16" s="33" t="str">
        <f>IF(入力!M7="","",入力!M7)</f>
        <v/>
      </c>
      <c r="J16" s="33"/>
      <c r="K16" s="33"/>
      <c r="L16" s="33">
        <f>IF(入力!AT7="","",入力!AT7)</f>
        <v>43</v>
      </c>
      <c r="M16" s="33"/>
      <c r="N16" s="33"/>
      <c r="O16" s="33"/>
      <c r="P16" s="33"/>
      <c r="Q16" s="33"/>
      <c r="R16" s="33" t="str">
        <f>IF(入力!R7="","",入力!R7)</f>
        <v>２７８</v>
      </c>
      <c r="S16" s="33" t="str">
        <f>IF(入力!W7="","",入力!W7)</f>
        <v>００１５</v>
      </c>
      <c r="T16" s="33" t="str">
        <f>IF(入力!P8="","",入力!P8)</f>
        <v>千葉県野田市西三ヶ尾７３９－２</v>
      </c>
      <c r="U16" s="33" t="str">
        <f>IF(入力!AL7="","",入力!AL7)</f>
        <v>０４</v>
      </c>
      <c r="V16" s="33" t="str">
        <f>IF(入力!AK8="","",入力!AK8)</f>
        <v>７１３８</v>
      </c>
      <c r="W16" s="33" t="str">
        <f>IF(入力!AP8="","",入力!AP8)</f>
        <v>４８２２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寺前</v>
      </c>
      <c r="D17" s="33" t="str">
        <f>IF(入力!E10="","",入力!E10)</f>
        <v>式孝</v>
      </c>
      <c r="E17" s="33" t="str">
        <f>IF(入力!C9="","",入力!C9)</f>
        <v>テラマエ</v>
      </c>
      <c r="F17" s="33" t="str">
        <f>IF(入力!E9="","",入力!E9)</f>
        <v>ノリタカ</v>
      </c>
      <c r="G17" s="33">
        <f>IF(入力!G9="","",入力!G9)</f>
        <v>514592739</v>
      </c>
      <c r="H17" s="33">
        <f>IF(入力!J9="","",入力!J9)</f>
        <v>18432</v>
      </c>
      <c r="I17" s="33" t="str">
        <f>IF(入力!M9="","",入力!M9)</f>
        <v/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２７７</v>
      </c>
      <c r="S17" s="33" t="str">
        <f>IF(入力!W9="","",入力!W9)</f>
        <v>００３４</v>
      </c>
      <c r="T17" s="33" t="str">
        <f>IF(入力!P10="","",入力!P10)</f>
        <v>千葉県柏市藤心１－１８－９</v>
      </c>
      <c r="U17" s="33" t="str">
        <f>IF(入力!AL9="","",入力!AL9)</f>
        <v>０９０</v>
      </c>
      <c r="V17" s="33" t="str">
        <f>IF(入力!AK10="","",入力!AK10)</f>
        <v>３５７２</v>
      </c>
      <c r="W17" s="33" t="str">
        <f>IF(入力!AP10="","",入力!AP10)</f>
        <v>０５２１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原</v>
      </c>
      <c r="D20" s="33" t="str">
        <f>IF(入力!E12="","",入力!E12)</f>
        <v>奈津子</v>
      </c>
      <c r="E20" s="33" t="str">
        <f>IF(入力!C11="","",入力!C11)</f>
        <v>ハラ</v>
      </c>
      <c r="F20" s="33" t="str">
        <f>IF(入力!E11="","",入力!E11)</f>
        <v>ナツコ</v>
      </c>
      <c r="G20" s="33">
        <f>IF(入力!G11="","",入力!G11)</f>
        <v>514729643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２７８</v>
      </c>
      <c r="S20" s="33" t="str">
        <f>IF(入力!W11="","",入力!W11)</f>
        <v>００１１</v>
      </c>
      <c r="T20" s="33" t="str">
        <f>IF(入力!P12="","",入力!P12)</f>
        <v>野田市三ツ堀８３２－２９</v>
      </c>
      <c r="U20" s="33" t="str">
        <f>IF(入力!AL11="","",入力!AL11)</f>
        <v>０４</v>
      </c>
      <c r="V20" s="33" t="str">
        <f>IF(入力!AK12="","",入力!AK12)</f>
        <v>７１３８</v>
      </c>
      <c r="W20" s="33" t="str">
        <f>IF(入力!AP12="","",入力!AP12)</f>
        <v>４７０７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坂巻</v>
      </c>
      <c r="D22" s="33" t="str">
        <f>IF(入力!E16="","",入力!E16)</f>
        <v>利博</v>
      </c>
      <c r="E22" s="33" t="str">
        <f>IF(入力!C15="","",入力!C15)</f>
        <v>サカマキ</v>
      </c>
      <c r="F22" s="33" t="str">
        <f>IF(入力!E15="","",入力!E15)</f>
        <v>トシヒロ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1614</v>
      </c>
      <c r="P22" s="33">
        <f>IF(入力!G21="","",入力!G21)</f>
        <v>7046</v>
      </c>
      <c r="Q22" s="33"/>
      <c r="R22" s="33" t="str">
        <f>IF(入力!R15="","",入力!R15)</f>
        <v>２７８</v>
      </c>
      <c r="S22" s="33" t="str">
        <f>IF(入力!W15="","",入力!W15)</f>
        <v>００１５</v>
      </c>
      <c r="T22" s="33" t="str">
        <f>IF(入力!P16="","",入力!P16)</f>
        <v>千葉県野田市西三ヶ尾７３９－２</v>
      </c>
      <c r="U22" s="33" t="str">
        <f>IF(入力!AL15="","",入力!AL15)</f>
        <v>０４</v>
      </c>
      <c r="V22" s="33" t="str">
        <f>IF(入力!AK16="","",入力!AK16)</f>
        <v>７１３８</v>
      </c>
      <c r="W22" s="33" t="str">
        <f>IF(入力!AP16="","",入力!AP16)</f>
        <v>４８２２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坂巻</v>
      </c>
      <c r="D23" s="33" t="str">
        <f>IF(入力!$E$14="","",入力!$E$14)</f>
        <v>利博</v>
      </c>
      <c r="E23" s="33" t="str">
        <f>IF(入力!$C$13="","",入力!$C$13)</f>
        <v>サカマキ</v>
      </c>
      <c r="F23" s="33" t="str">
        <f>IF(入力!$E$13="","",入力!$E$13)</f>
        <v>トシヒロ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武井</v>
      </c>
      <c r="D24" s="75" t="str">
        <f>VLOOKUP($B$51,$A$53:$F$352,4)</f>
        <v>由梨愛</v>
      </c>
      <c r="E24" s="75" t="str">
        <f>VLOOKUP($B$51,$A$53:$F$352,5)</f>
        <v>タケイ</v>
      </c>
      <c r="F24" s="75" t="str">
        <f>VLOOKUP($B$51,$A$53:$F$352,6)</f>
        <v>ユリア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武井</v>
      </c>
      <c r="D53" s="33" t="str">
        <f>IF(入力!E26="","",入力!E26)</f>
        <v>由梨愛</v>
      </c>
      <c r="E53" s="33" t="str">
        <f>IF(入力!C25="","",入力!C25)</f>
        <v>タケイ</v>
      </c>
      <c r="F53" s="33" t="str">
        <f>IF(入力!E25="","",入力!E25)</f>
        <v>ユリア</v>
      </c>
      <c r="G53" s="33">
        <f>IF(入力!M25="","",入力!M25)</f>
        <v>510743227</v>
      </c>
      <c r="H53" s="33" t="str">
        <f>IF(入力!I25="","",入力!I25)</f>
        <v>野田市立福田第二小学校</v>
      </c>
      <c r="I53" s="33">
        <f>IF(入力!G25="","",入力!G25)</f>
        <v>6</v>
      </c>
      <c r="J53" s="33">
        <f>IF(入力!P25="","",入力!P25)</f>
        <v>148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春日井</v>
      </c>
      <c r="D54" s="33" t="str">
        <f>IF(入力!E28="","",入力!E28)</f>
        <v>優菜</v>
      </c>
      <c r="E54" s="33" t="str">
        <f>IF(入力!C27="","",入力!C27)</f>
        <v>カスガイ</v>
      </c>
      <c r="F54" s="33" t="str">
        <f>IF(入力!E27="","",入力!E27)</f>
        <v>ユウナ</v>
      </c>
      <c r="G54" s="33">
        <f>IF(入力!M27="","",入力!M27)</f>
        <v>513506655</v>
      </c>
      <c r="H54" s="33" t="str">
        <f>IF(入力!I27="","",入力!I27)</f>
        <v>野田市立中央小学校</v>
      </c>
      <c r="I54" s="33">
        <f>IF(入力!G27="","",入力!G27)</f>
        <v>6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遠藤</v>
      </c>
      <c r="D55" s="33" t="str">
        <f>IF(入力!E30="","",入力!E30)</f>
        <v>朱里</v>
      </c>
      <c r="E55" s="33" t="str">
        <f>IF(入力!C29="","",入力!C29)</f>
        <v>エンドウ</v>
      </c>
      <c r="F55" s="33" t="str">
        <f>IF(入力!E29="","",入力!E29)</f>
        <v>アカリ</v>
      </c>
      <c r="G55" s="33">
        <f>IF(入力!M29="","",入力!M29)</f>
        <v>512182253</v>
      </c>
      <c r="H55" s="33" t="str">
        <f>IF(入力!I29="","",入力!I29)</f>
        <v>野田市立南部小学校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小磯</v>
      </c>
      <c r="D56" s="33" t="str">
        <f>IF(入力!E32="","",入力!E32)</f>
        <v>花音</v>
      </c>
      <c r="E56" s="33" t="str">
        <f>IF(入力!C31="","",入力!C31)</f>
        <v>コイソ</v>
      </c>
      <c r="F56" s="33" t="str">
        <f>IF(入力!E31="","",入力!E31)</f>
        <v>カノン</v>
      </c>
      <c r="G56" s="33">
        <f>IF(入力!M31="","",入力!M31)</f>
        <v>514312429</v>
      </c>
      <c r="H56" s="33" t="str">
        <f>IF(入力!I31="","",入力!I31)</f>
        <v>野田市立南部小学校</v>
      </c>
      <c r="I56" s="33">
        <f>IF(入力!G31="","",入力!G31)</f>
        <v>5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千葉</v>
      </c>
      <c r="D57" s="33" t="str">
        <f>IF(入力!E34="","",入力!E34)</f>
        <v>愛花</v>
      </c>
      <c r="E57" s="33" t="str">
        <f>IF(入力!C33="","",入力!C33)</f>
        <v>チバ</v>
      </c>
      <c r="F57" s="33" t="str">
        <f>IF(入力!E33="","",入力!E33)</f>
        <v>アイカ</v>
      </c>
      <c r="G57" s="33">
        <f>IF(入力!M33="","",入力!M33)</f>
        <v>514496761</v>
      </c>
      <c r="H57" s="33" t="str">
        <f>IF(入力!I33="","",入力!I33)</f>
        <v>野田市立みずき小学校</v>
      </c>
      <c r="I57" s="33">
        <f>IF(入力!G33="","",入力!G33)</f>
        <v>5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原</v>
      </c>
      <c r="D58" s="33" t="str">
        <f>IF(入力!E36="","",入力!E36)</f>
        <v>舞衣</v>
      </c>
      <c r="E58" s="33" t="str">
        <f>IF(入力!C35="","",入力!C35)</f>
        <v>ハラ</v>
      </c>
      <c r="F58" s="33" t="str">
        <f>IF(入力!E35="","",入力!E35)</f>
        <v>マイ</v>
      </c>
      <c r="G58" s="33">
        <f>IF(入力!M35="","",入力!M35)</f>
        <v>513459973</v>
      </c>
      <c r="H58" s="33" t="str">
        <f>IF(入力!I35="","",入力!I35)</f>
        <v>野田市立二ツ塚小学校</v>
      </c>
      <c r="I58" s="33">
        <f>IF(入力!G35="","",入力!G35)</f>
        <v>4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春日井</v>
      </c>
      <c r="D59" s="33" t="str">
        <f>IF(入力!E38="","",入力!E38)</f>
        <v>遥香</v>
      </c>
      <c r="E59" s="33" t="str">
        <f>IF(入力!C37="","",入力!C37)</f>
        <v>カスガイ</v>
      </c>
      <c r="F59" s="33" t="str">
        <f>IF(入力!E37="","",入力!E37)</f>
        <v>ハルカ</v>
      </c>
      <c r="G59" s="33">
        <f>IF(入力!M37="","",入力!M37)</f>
        <v>513506662</v>
      </c>
      <c r="H59" s="33" t="str">
        <f>IF(入力!I37="","",入力!I37)</f>
        <v>野田市立二ツ塚小学校</v>
      </c>
      <c r="I59" s="33">
        <f>IF(入力!G37="","",入力!G37)</f>
        <v>4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船原</v>
      </c>
      <c r="D60" s="33" t="str">
        <f>IF(入力!E40="","",入力!E40)</f>
        <v>優咲</v>
      </c>
      <c r="E60" s="33" t="str">
        <f>IF(入力!C39="","",入力!C39)</f>
        <v>フナバラ</v>
      </c>
      <c r="F60" s="33" t="str">
        <f>IF(入力!E39="","",入力!E39)</f>
        <v>ユサ</v>
      </c>
      <c r="G60" s="33">
        <f>IF(入力!M39="","",入力!M39)</f>
        <v>514451247</v>
      </c>
      <c r="H60" s="33" t="str">
        <f>IF(入力!I39="","",入力!I39)</f>
        <v>野田市立南部小学校</v>
      </c>
      <c r="I60" s="33">
        <f>IF(入力!G39="","",入力!G39)</f>
        <v>4</v>
      </c>
      <c r="J60" s="33">
        <f>IF(入力!P39="","",入力!P39)</f>
        <v>144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荒巻</v>
      </c>
      <c r="D61" s="33" t="str">
        <f>IF(入力!E42="","",入力!E42)</f>
        <v>結羽</v>
      </c>
      <c r="E61" s="33" t="str">
        <f>IF(入力!C41="","",入力!C41)</f>
        <v>アラマキ</v>
      </c>
      <c r="F61" s="33" t="str">
        <f>IF(入力!E41="","",入力!E41)</f>
        <v>ユウハ</v>
      </c>
      <c r="G61" s="33">
        <f>IF(入力!M41="","",入力!M41)</f>
        <v>512381360</v>
      </c>
      <c r="H61" s="33" t="str">
        <f>IF(入力!I41="","",入力!I41)</f>
        <v>野田市立福田第二小学校</v>
      </c>
      <c r="I61" s="33">
        <f>IF(入力!G41="","",入力!G41)</f>
        <v>4</v>
      </c>
      <c r="J61" s="33">
        <f>IF(入力!P41="","",入力!P41)</f>
        <v>134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福澤</v>
      </c>
      <c r="D62" s="33" t="str">
        <f>IF(入力!E44="","",入力!E44)</f>
        <v>未希</v>
      </c>
      <c r="E62" s="33" t="str">
        <f>IF(入力!C43="","",入力!C43)</f>
        <v>フクザワ</v>
      </c>
      <c r="F62" s="33" t="str">
        <f>IF(入力!E43="","",入力!E43)</f>
        <v>ミキ</v>
      </c>
      <c r="G62" s="33">
        <f>IF(入力!M43="","",入力!M43)</f>
        <v>514620484</v>
      </c>
      <c r="H62" s="33" t="str">
        <f>IF(入力!I43="","",入力!I43)</f>
        <v>野田市立二ツ塚小学校</v>
      </c>
      <c r="I62" s="33">
        <f>IF(入力!G43="","",入力!G43)</f>
        <v>4</v>
      </c>
      <c r="J62" s="33">
        <f>IF(入力!P43="","",入力!P43)</f>
        <v>149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渡辺</v>
      </c>
      <c r="D63" s="33" t="str">
        <f>IF(入力!E46="","",入力!E46)</f>
        <v>美桜</v>
      </c>
      <c r="E63" s="33" t="str">
        <f>IF(入力!C45="","",入力!C45)</f>
        <v>ワタナベ</v>
      </c>
      <c r="F63" s="33" t="str">
        <f>IF(入力!E45="","",入力!E45)</f>
        <v>ミオ</v>
      </c>
      <c r="G63" s="33">
        <f>IF(入力!M45="","",入力!M45)</f>
        <v>514725039</v>
      </c>
      <c r="H63" s="33" t="str">
        <f>IF(入力!I45="","",入力!I45)</f>
        <v>野田市立東部小学校</v>
      </c>
      <c r="I63" s="33">
        <f>IF(入力!G45="","",入力!G45)</f>
        <v>4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大熊</v>
      </c>
      <c r="D64" s="33" t="str">
        <f>IF(入力!E48="","",入力!E48)</f>
        <v>アリス</v>
      </c>
      <c r="E64" s="33" t="str">
        <f>IF(入力!C47="","",入力!C47)</f>
        <v>オオクマ</v>
      </c>
      <c r="F64" s="33" t="str">
        <f>IF(入力!E47="","",入力!E47)</f>
        <v>アリス</v>
      </c>
      <c r="G64" s="33">
        <f>IF(入力!M47="","",入力!M47)</f>
        <v>514729319</v>
      </c>
      <c r="H64" s="33" t="str">
        <f>IF(入力!I47="","",入力!I47)</f>
        <v>野田市立南部小学校</v>
      </c>
      <c r="I64" s="33">
        <f>IF(入力!G47="","",入力!G47)</f>
        <v>4</v>
      </c>
      <c r="J64" s="33">
        <f>IF(入力!P47="","",入力!P47)</f>
        <v>142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大川</v>
      </c>
      <c r="D65" s="33" t="str">
        <f>IF(入力!E50="","",入力!E50)</f>
        <v>莉茉</v>
      </c>
      <c r="E65" s="33" t="str">
        <f>IF(入力!C49="","",入力!C49)</f>
        <v>オオカワ</v>
      </c>
      <c r="F65" s="33" t="str">
        <f>IF(入力!E49="","",入力!E49)</f>
        <v>リマ</v>
      </c>
      <c r="G65" s="33">
        <f>IF(入力!M49="","",入力!M49)</f>
        <v>514451257</v>
      </c>
      <c r="H65" s="33" t="str">
        <f>IF(入力!I49="","",入力!I49)</f>
        <v>野田市立南部小学校</v>
      </c>
      <c r="I65" s="33">
        <f>IF(入力!G49="","",入力!G49)</f>
        <v>3</v>
      </c>
      <c r="J65" s="33">
        <f>IF(入力!P49="","",入力!P49)</f>
        <v>137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家族</cp:lastModifiedBy>
  <cp:lastPrinted>2016-05-09T15:17:35Z</cp:lastPrinted>
  <dcterms:created xsi:type="dcterms:W3CDTF">2014-04-05T09:56:00Z</dcterms:created>
  <dcterms:modified xsi:type="dcterms:W3CDTF">2016-09-22T01:45:52Z</dcterms:modified>
</cp:coreProperties>
</file>