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29年度\"/>
    </mc:Choice>
  </mc:AlternateContent>
  <workbookProtection lockStructure="1"/>
  <bookViews>
    <workbookView xWindow="0" yWindow="0" windowWidth="24000" windowHeight="80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<sst xmlns="http://schemas.openxmlformats.org/spreadsheetml/2006/main" count="418" uniqueCount="282">
  <si>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</si>
  <si>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</si>
  <si>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</si>
  <si>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</si>
  <si>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</si>
  <si>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3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</si>
  <si>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</si>
  <si>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</si>
  <si>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</si>
  <si>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</si>
  <si>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</si>
  <si>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</si>
  <si>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</si>
  <si>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</si>
  <si>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</si>
  <si>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</si>
  <si>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</si>
  <si>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</si>
  <si>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</si>
  <si>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</si>
  <si>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</si>
  <si>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</si>
  <si>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㊞</t>
    <phoneticPr fontId="3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</si>
  <si>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3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</si>
  <si>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</si>
  <si>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</si>
  <si>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</si>
  <si>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</si>
  <si>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</si>
  <si>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</si>
  <si>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</si>
  <si>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都道府県</t>
    <rPh sb="0" eb="4">
      <t>トドウフケン</t>
    </rPh>
    <phoneticPr fontId="3"/>
  </si>
  <si>
    <t>千葉県</t>
    <rPh sb="0" eb="3">
      <t>チバケン</t>
    </rPh>
    <phoneticPr fontId="3"/>
  </si>
  <si>
    <t>バレーボール協会会長</t>
    <rPh sb="6" eb="8">
      <t>キョウカイ</t>
    </rPh>
    <rPh sb="8" eb="10">
      <t>カイチョウ</t>
    </rPh>
    <phoneticPr fontId="3"/>
  </si>
  <si>
    <t>殿</t>
    <rPh sb="0" eb="1">
      <t>トノ</t>
    </rPh>
    <phoneticPr fontId="3"/>
  </si>
  <si>
    <t>第</t>
    <rPh sb="0" eb="1">
      <t>ダイ</t>
    </rPh>
    <phoneticPr fontId="3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</si>
  <si>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3"/>
  </si>
  <si>
    <t>チーム名
＆
チームＩＤ</t>
    <rPh sb="3" eb="4">
      <t>ナ</t>
    </rPh>
    <phoneticPr fontId="3"/>
  </si>
  <si>
    <t>チーム
所在地</t>
    <rPh sb="4" eb="7">
      <t>ショザイチ</t>
    </rPh>
    <phoneticPr fontId="3"/>
  </si>
  <si>
    <t>最寄駅</t>
    <rPh sb="0" eb="2">
      <t>モヨ</t>
    </rPh>
    <rPh sb="2" eb="3">
      <t>エキ</t>
    </rPh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</si>
  <si>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</si>
  <si>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</si>
  <si>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監　　　督</t>
    <rPh sb="0" eb="1">
      <t>ラン</t>
    </rPh>
    <rPh sb="4" eb="5">
      <t>ヨシ</t>
    </rPh>
    <phoneticPr fontId="3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</si>
  <si>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3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</si>
  <si>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3"/>
  </si>
  <si>
    <t>男
女</t>
    <rPh sb="0" eb="1">
      <t>オトコ</t>
    </rPh>
    <rPh sb="2" eb="3">
      <t>オンナ</t>
    </rPh>
    <phoneticPr fontId="3"/>
  </si>
  <si>
    <t>自宅
住所</t>
    <rPh sb="0" eb="2">
      <t>ジタク</t>
    </rPh>
    <rPh sb="3" eb="5">
      <t>ジュウショ</t>
    </rPh>
    <phoneticPr fontId="3"/>
  </si>
  <si>
    <t>電話
番号</t>
    <rPh sb="0" eb="2">
      <t>デンワ</t>
    </rPh>
    <rPh sb="3" eb="5">
      <t>バンゴウ</t>
    </rPh>
    <phoneticPr fontId="3"/>
  </si>
  <si>
    <t>監　　督</t>
    <rPh sb="0" eb="1">
      <t>ラン</t>
    </rPh>
    <rPh sb="3" eb="4">
      <t>ヨシ</t>
    </rPh>
    <phoneticPr fontId="3"/>
  </si>
  <si>
    <t>連絡責任者</t>
    <rPh sb="0" eb="2">
      <t>レンラク</t>
    </rPh>
    <rPh sb="2" eb="5">
      <t>セキニンシャ</t>
    </rPh>
    <phoneticPr fontId="3"/>
  </si>
  <si>
    <t>選手名簿</t>
    <rPh sb="0" eb="2">
      <t>センシュ</t>
    </rPh>
    <rPh sb="2" eb="4">
      <t>メイボ</t>
    </rPh>
    <phoneticPr fontId="3"/>
  </si>
  <si>
    <t>（キャプテンの背番号を○で囲ってください。）</t>
    <rPh sb="7" eb="10">
      <t>セバンゴウ</t>
    </rPh>
    <rPh sb="13" eb="14">
      <t>カコ</t>
    </rPh>
    <phoneticPr fontId="3"/>
  </si>
  <si>
    <t>背番号</t>
    <rPh sb="0" eb="3">
      <t>セバンゴウ</t>
    </rPh>
    <phoneticPr fontId="3"/>
  </si>
  <si>
    <t>氏　　　名（ふりがな必須）</t>
    <rPh sb="0" eb="1">
      <t>シ</t>
    </rPh>
    <rPh sb="4" eb="5">
      <t>メイ</t>
    </rPh>
    <rPh sb="10" eb="12">
      <t>ヒッス</t>
    </rPh>
    <phoneticPr fontId="3"/>
  </si>
  <si>
    <t>学年</t>
    <rPh sb="0" eb="2">
      <t>ガクネン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</si>
  <si>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</si>
  <si>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Ｉ　Ｄ　番　号</t>
    <rPh sb="4" eb="5">
      <t>バン</t>
    </rPh>
    <rPh sb="6" eb="7">
      <t>ゴウ</t>
    </rPh>
    <phoneticPr fontId="3"/>
  </si>
  <si>
    <t>身　長</t>
    <rPh sb="0" eb="1">
      <t>ミ</t>
    </rPh>
    <rPh sb="2" eb="3">
      <t>チョウ</t>
    </rPh>
    <phoneticPr fontId="3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</si>
  <si>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3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</si>
  <si>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3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</si>
  <si>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3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</si>
  <si>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3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</si>
  <si>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3"/>
  </si>
  <si>
    <t>印</t>
    <rPh sb="0" eb="1">
      <t>イン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</si>
  <si>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</si>
  <si>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都道府県大会参加申込書</t>
    <phoneticPr fontId="3"/>
  </si>
  <si>
    <t>フリガナ</t>
    <phoneticPr fontId="3"/>
  </si>
  <si>
    <t>チームＩＤ</t>
    <phoneticPr fontId="3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</si>
  <si>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3"/>
  </si>
  <si>
    <t>コ　ー　チ</t>
    <phoneticPr fontId="3"/>
  </si>
  <si>
    <t>マネージャー</t>
    <phoneticPr fontId="3"/>
  </si>
  <si>
    <t>フリガナ</t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</si>
  <si>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</si>
  <si>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</si>
  <si>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</si>
  <si>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</si>
  <si>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</si>
  <si>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フリガナ</t>
    <phoneticPr fontId="3"/>
  </si>
  <si>
    <t>コ　ー　チ</t>
    <phoneticPr fontId="3"/>
  </si>
  <si>
    <t>マネージャー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</si>
  <si>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</si>
  <si>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</si>
  <si>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</si>
  <si>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</si>
  <si>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</si>
  <si>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</si>
  <si>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</si>
  <si>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</si>
  <si>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</si>
  <si>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</si>
  <si>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</si>
  <si>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</si>
  <si>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</si>
  <si>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</si>
  <si>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</si>
  <si>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</si>
  <si>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</si>
  <si>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</si>
  <si>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</si>
  <si>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</si>
  <si>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</si>
  <si>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</si>
  <si>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</si>
  <si>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</si>
  <si>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</si>
  <si>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</si>
  <si>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</si>
  <si>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</si>
  <si>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</si>
  <si>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</si>
  <si>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</si>
  <si>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</si>
  <si>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</si>
  <si>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</si>
  <si>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</si>
  <si>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</si>
  <si>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</si>
  <si>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</si>
  <si>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</si>
  <si>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</si>
  <si>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</si>
  <si>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</si>
  <si>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</si>
  <si>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</si>
  <si>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</si>
  <si>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</si>
  <si>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</si>
  <si>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</si>
  <si>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</si>
  <si>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</si>
  <si>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</si>
  <si>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</si>
  <si>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</si>
  <si>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</si>
  <si>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</si>
  <si>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</si>
  <si>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</si>
  <si>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</si>
  <si>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</si>
  <si>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</si>
  <si>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</si>
  <si>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</si>
  <si>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</si>
  <si>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</si>
  <si>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</si>
  <si>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</si>
  <si>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</si>
  <si>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</si>
  <si>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</si>
  <si>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</si>
  <si>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</si>
  <si>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</si>
  <si>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</si>
  <si>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</si>
  <si>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</si>
  <si>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</si>
  <si>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</si>
  <si>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</si>
  <si>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</si>
  <si>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</si>
  <si>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</si>
  <si>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</si>
  <si>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</si>
  <si>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</si>
  <si>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</si>
  <si>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</si>
  <si>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</si>
  <si>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</si>
  <si>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</si>
  <si>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</si>
  <si>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</si>
  <si>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</si>
  <si>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</si>
  <si>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</si>
  <si>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</si>
  <si>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</si>
  <si>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</si>
  <si>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</si>
  <si>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</si>
  <si>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</si>
  <si>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</si>
  <si>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</si>
  <si>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</si>
  <si>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</si>
  <si>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</si>
  <si>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</si>
  <si>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</si>
  <si>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</si>
  <si>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</si>
  <si>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</si>
  <si>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</si>
  <si>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</si>
  <si>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</si>
  <si>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</si>
  <si>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</si>
  <si>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</si>
  <si>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</si>
  <si>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</si>
  <si>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</si>
  <si>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</si>
  <si>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三山東小学校</t>
    <rPh sb="0" eb="6">
      <t>ミヤマヒガシショウガッコウ</t>
    </rPh>
    <phoneticPr fontId="3"/>
  </si>
  <si>
    <t>ミヤマヒガシショウガッコウ</t>
    <phoneticPr fontId="3"/>
  </si>
  <si>
    <t>船橋市</t>
    <rPh sb="0" eb="3">
      <t>フナバシシ</t>
    </rPh>
    <phoneticPr fontId="3"/>
  </si>
  <si>
    <t>京成本</t>
    <rPh sb="0" eb="2">
      <t>ケイセイ</t>
    </rPh>
    <rPh sb="2" eb="3">
      <t>ホン</t>
    </rPh>
    <phoneticPr fontId="3"/>
  </si>
  <si>
    <t>京成大久保</t>
    <rPh sb="0" eb="2">
      <t>ケイセイ</t>
    </rPh>
    <rPh sb="2" eb="5">
      <t>オオクボ</t>
    </rPh>
    <phoneticPr fontId="3"/>
  </si>
  <si>
    <t>渡辺</t>
    <rPh sb="0" eb="2">
      <t>ワタナベ</t>
    </rPh>
    <phoneticPr fontId="3"/>
  </si>
  <si>
    <t>拓也</t>
    <rPh sb="0" eb="2">
      <t>タクヤ</t>
    </rPh>
    <phoneticPr fontId="3"/>
  </si>
  <si>
    <t>ワタナベ</t>
    <phoneticPr fontId="3"/>
  </si>
  <si>
    <t>タクヤ</t>
    <phoneticPr fontId="3"/>
  </si>
  <si>
    <t>275</t>
    <phoneticPr fontId="3"/>
  </si>
  <si>
    <t>0011</t>
    <phoneticPr fontId="3"/>
  </si>
  <si>
    <t>0011</t>
    <phoneticPr fontId="3"/>
  </si>
  <si>
    <t>千葉県習志野市大久保3-7-13-305</t>
    <rPh sb="0" eb="3">
      <t>チバケン</t>
    </rPh>
    <rPh sb="3" eb="7">
      <t>ナラシノシ</t>
    </rPh>
    <rPh sb="7" eb="10">
      <t>オオクボ</t>
    </rPh>
    <phoneticPr fontId="3"/>
  </si>
  <si>
    <t>090</t>
    <phoneticPr fontId="3"/>
  </si>
  <si>
    <t>9244</t>
    <phoneticPr fontId="3"/>
  </si>
  <si>
    <t>7016</t>
    <phoneticPr fontId="3"/>
  </si>
  <si>
    <t>宍戸</t>
    <rPh sb="0" eb="2">
      <t>シシド</t>
    </rPh>
    <phoneticPr fontId="3"/>
  </si>
  <si>
    <t>祐太</t>
    <rPh sb="0" eb="2">
      <t>ユウタ</t>
    </rPh>
    <phoneticPr fontId="3"/>
  </si>
  <si>
    <t>シシド</t>
    <phoneticPr fontId="3"/>
  </si>
  <si>
    <t>ユウタ</t>
    <phoneticPr fontId="3"/>
  </si>
  <si>
    <t>ワタナベ</t>
    <phoneticPr fontId="3"/>
  </si>
  <si>
    <t>タクヤ</t>
    <phoneticPr fontId="3"/>
  </si>
  <si>
    <t>275</t>
    <phoneticPr fontId="3"/>
  </si>
  <si>
    <t>千葉県習志野市大久保3-7-13-305</t>
    <phoneticPr fontId="3"/>
  </si>
  <si>
    <t>090</t>
    <phoneticPr fontId="3"/>
  </si>
  <si>
    <t>9244</t>
    <phoneticPr fontId="3"/>
  </si>
  <si>
    <t>7016</t>
    <phoneticPr fontId="3"/>
  </si>
  <si>
    <t>江藤</t>
    <rPh sb="0" eb="2">
      <t>エトウ</t>
    </rPh>
    <phoneticPr fontId="3"/>
  </si>
  <si>
    <t>花梨</t>
    <rPh sb="0" eb="2">
      <t>カリン</t>
    </rPh>
    <phoneticPr fontId="3"/>
  </si>
  <si>
    <t>エトウ</t>
    <phoneticPr fontId="3"/>
  </si>
  <si>
    <t>カリン</t>
    <phoneticPr fontId="3"/>
  </si>
  <si>
    <t>鈴木</t>
    <rPh sb="0" eb="2">
      <t>スズキ</t>
    </rPh>
    <phoneticPr fontId="3"/>
  </si>
  <si>
    <t>咲結</t>
    <rPh sb="0" eb="1">
      <t>サ</t>
    </rPh>
    <rPh sb="1" eb="2">
      <t>ユ</t>
    </rPh>
    <phoneticPr fontId="3"/>
  </si>
  <si>
    <t>スズキ</t>
    <phoneticPr fontId="3"/>
  </si>
  <si>
    <t>サユ</t>
    <phoneticPr fontId="3"/>
  </si>
  <si>
    <t>林</t>
    <rPh sb="0" eb="1">
      <t>ハヤシ</t>
    </rPh>
    <phoneticPr fontId="3"/>
  </si>
  <si>
    <t>綾奈</t>
    <rPh sb="0" eb="2">
      <t>アヤナ</t>
    </rPh>
    <phoneticPr fontId="3"/>
  </si>
  <si>
    <t>ハヤシ</t>
    <phoneticPr fontId="3"/>
  </si>
  <si>
    <t>アヤナ</t>
    <phoneticPr fontId="3"/>
  </si>
  <si>
    <t>春山</t>
    <rPh sb="0" eb="2">
      <t>ハルヤマ</t>
    </rPh>
    <phoneticPr fontId="3"/>
  </si>
  <si>
    <t>日葵</t>
    <rPh sb="0" eb="2">
      <t>ヒナタ</t>
    </rPh>
    <phoneticPr fontId="3"/>
  </si>
  <si>
    <t>ハルヤマ</t>
    <phoneticPr fontId="3"/>
  </si>
  <si>
    <t>ヒナタ</t>
    <phoneticPr fontId="3"/>
  </si>
  <si>
    <t>平野</t>
    <rPh sb="0" eb="2">
      <t>ヒラノ</t>
    </rPh>
    <phoneticPr fontId="3"/>
  </si>
  <si>
    <t>はるな</t>
    <phoneticPr fontId="3"/>
  </si>
  <si>
    <t>ヒラノ</t>
    <phoneticPr fontId="3"/>
  </si>
  <si>
    <t>ハルナ</t>
    <phoneticPr fontId="3"/>
  </si>
  <si>
    <t>福嶋</t>
    <rPh sb="0" eb="2">
      <t>フクシマ</t>
    </rPh>
    <phoneticPr fontId="3"/>
  </si>
  <si>
    <t>彩花里</t>
    <rPh sb="0" eb="1">
      <t>アヤ</t>
    </rPh>
    <rPh sb="1" eb="2">
      <t>ハナ</t>
    </rPh>
    <rPh sb="2" eb="3">
      <t>サト</t>
    </rPh>
    <phoneticPr fontId="3"/>
  </si>
  <si>
    <t>フクシマ</t>
    <phoneticPr fontId="3"/>
  </si>
  <si>
    <t>アカリ</t>
    <phoneticPr fontId="3"/>
  </si>
  <si>
    <t>村上</t>
    <rPh sb="0" eb="2">
      <t>ムラカミ</t>
    </rPh>
    <phoneticPr fontId="3"/>
  </si>
  <si>
    <t>沙奈美</t>
    <rPh sb="0" eb="1">
      <t>サ</t>
    </rPh>
    <rPh sb="1" eb="2">
      <t>ナ</t>
    </rPh>
    <rPh sb="2" eb="3">
      <t>ミ</t>
    </rPh>
    <phoneticPr fontId="3"/>
  </si>
  <si>
    <t>ムラカミ</t>
    <phoneticPr fontId="3"/>
  </si>
  <si>
    <t>サナミ</t>
    <phoneticPr fontId="3"/>
  </si>
  <si>
    <t>岩佐</t>
    <rPh sb="0" eb="2">
      <t>イワサ</t>
    </rPh>
    <phoneticPr fontId="3"/>
  </si>
  <si>
    <t>絵梨香</t>
    <rPh sb="0" eb="1">
      <t>エ</t>
    </rPh>
    <rPh sb="1" eb="2">
      <t>ナシ</t>
    </rPh>
    <rPh sb="2" eb="3">
      <t>カ</t>
    </rPh>
    <phoneticPr fontId="3"/>
  </si>
  <si>
    <t>イワサ</t>
    <phoneticPr fontId="3"/>
  </si>
  <si>
    <t>エリカ</t>
    <phoneticPr fontId="3"/>
  </si>
  <si>
    <t>髙久</t>
    <rPh sb="0" eb="2">
      <t>タカク</t>
    </rPh>
    <phoneticPr fontId="3"/>
  </si>
  <si>
    <t>光希</t>
    <rPh sb="0" eb="1">
      <t>ヒカリ</t>
    </rPh>
    <rPh sb="1" eb="2">
      <t>キ</t>
    </rPh>
    <phoneticPr fontId="3"/>
  </si>
  <si>
    <t>タカク</t>
    <phoneticPr fontId="3"/>
  </si>
  <si>
    <t>ミツキ</t>
    <phoneticPr fontId="3"/>
  </si>
  <si>
    <t>藤城</t>
    <rPh sb="0" eb="2">
      <t>フジシロ</t>
    </rPh>
    <phoneticPr fontId="3"/>
  </si>
  <si>
    <t>苺里</t>
    <rPh sb="0" eb="1">
      <t>イチゴ</t>
    </rPh>
    <rPh sb="1" eb="2">
      <t>リ</t>
    </rPh>
    <phoneticPr fontId="3"/>
  </si>
  <si>
    <t>フジシロ</t>
    <phoneticPr fontId="3"/>
  </si>
  <si>
    <t>マイリ</t>
    <phoneticPr fontId="3"/>
  </si>
  <si>
    <t>274</t>
    <phoneticPr fontId="3"/>
  </si>
  <si>
    <t>0825</t>
    <phoneticPr fontId="3"/>
  </si>
  <si>
    <t>千葉県船橋市前原西8-26-5-101</t>
    <rPh sb="0" eb="3">
      <t>チバケン</t>
    </rPh>
    <rPh sb="3" eb="6">
      <t>フナバシシ</t>
    </rPh>
    <rPh sb="6" eb="8">
      <t>マエバラ</t>
    </rPh>
    <rPh sb="8" eb="9">
      <t>ニシ</t>
    </rPh>
    <phoneticPr fontId="3"/>
  </si>
  <si>
    <t>6786</t>
    <phoneticPr fontId="3"/>
  </si>
  <si>
    <t>9748</t>
    <phoneticPr fontId="3"/>
  </si>
  <si>
    <t>③</t>
    <phoneticPr fontId="3"/>
  </si>
  <si>
    <t>越智</t>
    <phoneticPr fontId="3"/>
  </si>
  <si>
    <t>オチ</t>
    <phoneticPr fontId="3"/>
  </si>
  <si>
    <t>ナナカ</t>
    <phoneticPr fontId="3"/>
  </si>
  <si>
    <t>ななか</t>
    <phoneticPr fontId="3"/>
  </si>
  <si>
    <t>平野</t>
    <rPh sb="0" eb="2">
      <t>ヒラノ</t>
    </rPh>
    <phoneticPr fontId="3"/>
  </si>
  <si>
    <t>晶子</t>
    <rPh sb="0" eb="2">
      <t>アキコ</t>
    </rPh>
    <phoneticPr fontId="3"/>
  </si>
  <si>
    <t>ヒラノ</t>
    <phoneticPr fontId="3"/>
  </si>
  <si>
    <t>アキコ</t>
    <phoneticPr fontId="3"/>
  </si>
  <si>
    <t>　明るく元気に練習に取り組んでいます。挨拶から大きな声で張り切っています。サーブに磨きをかけて「常に強気」「つなぐ」バレーを目指して頑張ります！！</t>
    <rPh sb="19" eb="21">
      <t>アイサツ</t>
    </rPh>
    <rPh sb="23" eb="24">
      <t>オオ</t>
    </rPh>
    <rPh sb="26" eb="27">
      <t>コエ</t>
    </rPh>
    <rPh sb="28" eb="29">
      <t>ハ</t>
    </rPh>
    <rPh sb="30" eb="31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</si>
</sst>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457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>
      <alignment vertical="center"/>
    </xf>
    <xf numFmtId="0" fontId="16" fillId="0" borderId="1" xfId="0" applyFont="1" applyBorder="1">
      <alignment vertical="center"/>
    </xf>
    <xf numFmtId="176" fontId="19" fillId="0" borderId="1" xfId="0" applyNumberFormat="1" applyFont="1" applyBorder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31" fillId="0" borderId="0" xfId="1" applyAlignment="1">
      <alignment vertical="center" shrinkToFit="1"/>
    </xf>
    <xf numFmtId="0" fontId="31" fillId="2" borderId="7" xfId="1" applyFill="1" applyBorder="1" applyAlignment="1">
      <alignment vertical="center" shrinkToFit="1"/>
    </xf>
    <xf numFmtId="0" fontId="31" fillId="2" borderId="8" xfId="1" applyFill="1" applyBorder="1" applyAlignment="1">
      <alignment vertical="center" shrinkToFit="1"/>
    </xf>
    <xf numFmtId="0" fontId="31" fillId="2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10" xfId="1" applyNumberFormat="1" applyBorder="1" applyAlignment="1">
      <alignment vertical="center" shrinkToFit="1"/>
    </xf>
    <xf numFmtId="0" fontId="31" fillId="0" borderId="11" xfId="1" applyBorder="1" applyAlignment="1">
      <alignment vertical="center" shrinkToFit="1"/>
    </xf>
    <xf numFmtId="14" fontId="31" fillId="0" borderId="1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0" borderId="13" xfId="1" applyBorder="1" applyAlignment="1">
      <alignment vertical="center" shrinkToFit="1"/>
    </xf>
    <xf numFmtId="0" fontId="31" fillId="0" borderId="14" xfId="1" applyBorder="1" applyAlignment="1">
      <alignment vertical="center" shrinkToFit="1"/>
    </xf>
    <xf numFmtId="0" fontId="31" fillId="0" borderId="15" xfId="1" applyBorder="1" applyAlignment="1">
      <alignment vertical="center" shrinkToFit="1"/>
    </xf>
    <xf numFmtId="0" fontId="31" fillId="0" borderId="10" xfId="1" applyBorder="1" applyAlignment="1">
      <alignment vertical="center" shrinkToFit="1"/>
    </xf>
    <xf numFmtId="0" fontId="31" fillId="0" borderId="1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18" xfId="1" applyBorder="1" applyAlignment="1">
      <alignment vertical="center" shrinkToFit="1"/>
    </xf>
    <xf numFmtId="0" fontId="31" fillId="2" borderId="19" xfId="1" applyFill="1" applyBorder="1" applyAlignment="1">
      <alignment vertical="center" shrinkToFit="1"/>
    </xf>
    <xf numFmtId="0" fontId="31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9" fillId="3" borderId="4" xfId="0" applyFont="1" applyFill="1" applyBorder="1">
      <alignment vertical="center"/>
    </xf>
    <xf numFmtId="0" fontId="16" fillId="3" borderId="1" xfId="0" applyFont="1" applyFill="1" applyBorder="1">
      <alignment vertical="center"/>
    </xf>
    <xf numFmtId="176" fontId="19" fillId="3" borderId="1" xfId="0" applyNumberFormat="1" applyFont="1" applyFill="1" applyBorder="1">
      <alignment vertical="center"/>
    </xf>
    <xf numFmtId="0" fontId="31" fillId="2" borderId="8" xfId="1" applyFont="1" applyFill="1" applyBorder="1" applyAlignment="1">
      <alignment vertical="center" shrinkToFit="1"/>
    </xf>
    <xf numFmtId="176" fontId="19" fillId="0" borderId="1" xfId="0" applyNumberFormat="1" applyFont="1" applyBorder="1" applyProtection="1">
      <alignment vertical="center"/>
    </xf>
    <xf numFmtId="176" fontId="19" fillId="0" borderId="1" xfId="0" applyNumberFormat="1" applyFont="1" applyBorder="1" applyProtection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7" fillId="3" borderId="9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19" fillId="0" borderId="2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2" xfId="0" applyFont="1" applyFill="1" applyBorder="1" applyAlignment="1" applyProtection="1">
      <alignment horizontal="left" vertical="center"/>
    </xf>
    <xf numFmtId="0" fontId="19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7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31" xfId="0" applyFont="1" applyFill="1" applyBorder="1">
      <alignment vertical="center"/>
    </xf>
    <xf numFmtId="0" fontId="19" fillId="0" borderId="21" xfId="0" applyFont="1" applyBorder="1" applyAlignment="1">
      <alignment horizontal="left" vertical="center"/>
    </xf>
    <xf numFmtId="0" fontId="31" fillId="2" borderId="82" xfId="1" applyFont="1" applyFill="1" applyBorder="1" applyAlignment="1">
      <alignment vertical="center" shrinkToFit="1"/>
    </xf>
    <xf numFmtId="0" fontId="31" fillId="6" borderId="14" xfId="1" applyFill="1" applyBorder="1" applyAlignment="1">
      <alignment vertical="center" shrinkToFit="1"/>
    </xf>
    <xf numFmtId="0" fontId="31" fillId="6" borderId="13" xfId="1" applyFill="1" applyBorder="1" applyAlignment="1">
      <alignment vertical="center" shrinkToFit="1"/>
    </xf>
    <xf numFmtId="0" fontId="34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10" fillId="6" borderId="24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7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7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9" fillId="0" borderId="2" xfId="0" applyNumberFormat="1" applyFont="1" applyBorder="1" applyAlignment="1" applyProtection="1">
      <alignment horizontal="left" vertical="center"/>
      <protection locked="0"/>
    </xf>
    <xf numFmtId="0" fontId="2" fillId="5" borderId="43" xfId="0" applyFont="1" applyFill="1" applyBorder="1" applyAlignment="1">
      <alignment horizontal="center" vertical="center" shrinkToFit="1"/>
    </xf>
    <xf numFmtId="0" fontId="7" fillId="5" borderId="44" xfId="0" applyFont="1" applyFill="1" applyBorder="1" applyAlignment="1">
      <alignment horizontal="center" vertical="center" shrinkToFit="1"/>
    </xf>
    <xf numFmtId="0" fontId="7" fillId="5" borderId="4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 applyProtection="1">
      <alignment horizontal="right" vertical="center" shrinkToFit="1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77" fontId="7" fillId="0" borderId="29" xfId="0" applyNumberFormat="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30" xfId="0" applyNumberFormat="1" applyFont="1" applyBorder="1" applyAlignment="1" applyProtection="1">
      <alignment horizontal="center" vertical="center"/>
      <protection locked="0"/>
    </xf>
    <xf numFmtId="177" fontId="7" fillId="0" borderId="21" xfId="0" applyNumberFormat="1" applyFont="1" applyBorder="1" applyAlignment="1" applyProtection="1">
      <alignment horizontal="center" vertical="center"/>
      <protection locked="0"/>
    </xf>
    <xf numFmtId="177" fontId="7" fillId="0" borderId="31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37" fillId="0" borderId="14" xfId="2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7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7" fillId="0" borderId="72" xfId="0" applyNumberFormat="1" applyFont="1" applyBorder="1" applyAlignment="1" applyProtection="1">
      <alignment horizontal="left" vertical="top" wrapText="1"/>
      <protection locked="0"/>
    </xf>
    <xf numFmtId="49" fontId="7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5" borderId="56" xfId="0" applyFont="1" applyFill="1" applyBorder="1" applyAlignment="1">
      <alignment horizontal="center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>
      <alignment horizontal="center" vertical="center" wrapText="1" shrinkToFit="1"/>
    </xf>
    <xf numFmtId="0" fontId="13" fillId="0" borderId="54" xfId="0" applyFont="1" applyBorder="1" applyAlignment="1">
      <alignment horizontal="center" vertical="center" shrinkToFit="1"/>
    </xf>
    <xf numFmtId="0" fontId="25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11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7" fillId="0" borderId="29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37" fillId="0" borderId="4" xfId="2" applyFont="1" applyBorder="1" applyAlignment="1">
      <alignment horizontal="center" vertical="center"/>
    </xf>
    <xf numFmtId="0" fontId="37" fillId="0" borderId="1" xfId="2" applyFont="1" applyBorder="1" applyAlignment="1">
      <alignment horizontal="center" vertical="center"/>
    </xf>
    <xf numFmtId="0" fontId="37" fillId="0" borderId="2" xfId="2" applyFont="1" applyBorder="1" applyAlignment="1">
      <alignment horizontal="center" vertical="center"/>
    </xf>
    <xf numFmtId="0" fontId="37" fillId="0" borderId="23" xfId="2" applyFont="1" applyBorder="1" applyAlignment="1">
      <alignment horizontal="center" vertical="center"/>
    </xf>
    <xf numFmtId="0" fontId="37" fillId="0" borderId="6" xfId="2" applyFont="1" applyBorder="1" applyAlignment="1">
      <alignment horizontal="center" vertical="center"/>
    </xf>
    <xf numFmtId="0" fontId="37" fillId="0" borderId="24" xfId="2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 shrinkToFit="1"/>
    </xf>
    <xf numFmtId="0" fontId="13" fillId="0" borderId="53" xfId="0" applyFont="1" applyBorder="1" applyAlignment="1">
      <alignment horizontal="center" vertical="center" shrinkToFit="1"/>
    </xf>
    <xf numFmtId="0" fontId="7" fillId="7" borderId="32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7" fillId="7" borderId="34" xfId="0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28" xfId="0" applyFont="1" applyFill="1" applyBorder="1" applyAlignment="1" applyProtection="1">
      <alignment horizontal="center" vertical="center"/>
      <protection locked="0"/>
    </xf>
    <xf numFmtId="0" fontId="7" fillId="7" borderId="22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21" xfId="0" applyFont="1" applyFill="1" applyBorder="1" applyAlignment="1" applyProtection="1">
      <alignment horizontal="center" vertical="center"/>
      <protection locked="0"/>
    </xf>
    <xf numFmtId="0" fontId="7" fillId="7" borderId="36" xfId="0" applyFont="1" applyFill="1" applyBorder="1" applyAlignment="1" applyProtection="1">
      <alignment horizontal="center" vertical="center"/>
      <protection locked="0"/>
    </xf>
    <xf numFmtId="0" fontId="7" fillId="7" borderId="57" xfId="0" applyFont="1" applyFill="1" applyBorder="1" applyAlignment="1" applyProtection="1">
      <alignment horizontal="center" vertical="center"/>
      <protection locked="0"/>
    </xf>
    <xf numFmtId="0" fontId="7" fillId="7" borderId="37" xfId="0" applyFont="1" applyFill="1" applyBorder="1" applyAlignment="1" applyProtection="1">
      <alignment horizontal="center" vertical="center"/>
      <protection locked="0"/>
    </xf>
    <xf numFmtId="0" fontId="7" fillId="7" borderId="38" xfId="0" applyFont="1" applyFill="1" applyBorder="1" applyAlignment="1" applyProtection="1">
      <alignment horizontal="center" vertical="center"/>
      <protection locked="0"/>
    </xf>
    <xf numFmtId="0" fontId="7" fillId="7" borderId="39" xfId="0" applyFont="1" applyFill="1" applyBorder="1" applyAlignment="1" applyProtection="1">
      <alignment horizontal="center" vertical="center"/>
      <protection locked="0"/>
    </xf>
    <xf numFmtId="0" fontId="7" fillId="7" borderId="58" xfId="0" applyFont="1" applyFill="1" applyBorder="1" applyAlignment="1" applyProtection="1">
      <alignment horizontal="center" vertical="center"/>
      <protection locked="0"/>
    </xf>
    <xf numFmtId="0" fontId="7" fillId="7" borderId="59" xfId="0" applyFont="1" applyFill="1" applyBorder="1" applyAlignment="1" applyProtection="1">
      <alignment horizontal="center" vertical="center"/>
      <protection locked="0"/>
    </xf>
    <xf numFmtId="0" fontId="7" fillId="7" borderId="60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center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7" fillId="7" borderId="23" xfId="0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7" fillId="0" borderId="79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center" vertical="center"/>
    </xf>
    <xf numFmtId="0" fontId="36" fillId="6" borderId="11" xfId="0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horizontal="center" vertical="center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7" borderId="31" xfId="0" applyFont="1" applyFill="1" applyBorder="1" applyAlignment="1" applyProtection="1">
      <alignment horizontal="center" vertical="center"/>
      <protection locked="0"/>
    </xf>
    <xf numFmtId="49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25" fillId="3" borderId="17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49" fontId="19" fillId="3" borderId="23" xfId="0" applyNumberFormat="1" applyFont="1" applyFill="1" applyBorder="1" applyAlignment="1" applyProtection="1">
      <alignment horizontal="center" vertical="center"/>
      <protection locked="0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19" fillId="3" borderId="24" xfId="0" applyNumberFormat="1" applyFont="1" applyFill="1" applyBorder="1" applyAlignment="1" applyProtection="1">
      <alignment horizontal="center" vertical="center"/>
      <protection locked="0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shrinkToFit="1"/>
    </xf>
    <xf numFmtId="0" fontId="13" fillId="0" borderId="24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63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1" applyAlignment="1">
      <alignment horizontal="center" vertical="center" shrinkToFit="1"/>
    </xf>
    <xf numFmtId="0" fontId="31" fillId="2" borderId="69" xfId="1" applyFill="1" applyBorder="1" applyAlignment="1">
      <alignment horizontal="center" vertical="center" shrinkToFit="1"/>
    </xf>
    <xf numFmtId="0" fontId="31" fillId="2" borderId="26" xfId="1" applyFill="1" applyBorder="1" applyAlignment="1">
      <alignment horizontal="center" vertical="center" shrinkToFit="1"/>
    </xf>
    <xf numFmtId="0" fontId="31" fillId="2" borderId="70" xfId="1" applyFill="1" applyBorder="1" applyAlignment="1">
      <alignment horizontal="center" vertical="center" shrinkToFit="1"/>
    </xf>
    <xf numFmtId="0" fontId="31" fillId="2" borderId="25" xfId="1" applyFill="1" applyBorder="1" applyAlignment="1">
      <alignment horizontal="center" vertical="center" shrinkToFit="1"/>
    </xf>
    <xf numFmtId="0" fontId="31" fillId="0" borderId="71" xfId="1" applyBorder="1" applyAlignment="1">
      <alignment horizontal="center" vertical="center" wrapText="1" shrinkToFit="1"/>
    </xf>
    <xf numFmtId="0" fontId="31" fillId="0" borderId="72" xfId="1" applyBorder="1" applyAlignment="1">
      <alignment horizontal="center" vertical="center" wrapText="1" shrinkToFit="1"/>
    </xf>
    <xf numFmtId="0" fontId="31" fillId="0" borderId="73" xfId="1" applyBorder="1" applyAlignment="1">
      <alignment horizontal="center" vertical="center" wrapText="1" shrinkToFit="1"/>
    </xf>
    <xf numFmtId="0" fontId="31" fillId="0" borderId="80" xfId="1" applyBorder="1" applyAlignment="1">
      <alignment horizontal="left" vertical="top" shrinkToFit="1"/>
    </xf>
    <xf numFmtId="0" fontId="31" fillId="0" borderId="72" xfId="1" applyBorder="1" applyAlignment="1">
      <alignment horizontal="left" vertical="top" shrinkToFit="1"/>
    </xf>
    <xf numFmtId="0" fontId="31" fillId="0" borderId="73" xfId="1" applyBorder="1" applyAlignment="1">
      <alignment horizontal="left" vertical="top" shrinkToFit="1"/>
    </xf>
  </cellXfs>
  <cellStyles count="3">
    <cellStyle name="標準" xfId="0" builtinId="0"/>
    <cellStyle name="標準 2" xfId="1"/>
    <cellStyle name="標準 3" xfId="2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workbookViewId="0">
      <selection activeCell="P49" sqref="P49:T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7" t="s">
        <v>183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</row>
    <row r="2" spans="1:51" ht="14.45" customHeight="1">
      <c r="A2" s="198" t="s">
        <v>189</v>
      </c>
      <c r="B2" s="199"/>
      <c r="C2" s="200" t="s">
        <v>201</v>
      </c>
      <c r="D2" s="201"/>
      <c r="E2" s="201"/>
      <c r="F2" s="201"/>
      <c r="G2" s="201"/>
      <c r="H2" s="201"/>
      <c r="I2" s="202"/>
      <c r="J2" s="82" t="s">
        <v>187</v>
      </c>
      <c r="K2" s="83"/>
      <c r="L2" s="83"/>
      <c r="M2" s="83"/>
      <c r="N2" s="83"/>
      <c r="O2" s="84"/>
      <c r="P2" s="82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97" t="s">
        <v>169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82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3" t="s">
        <v>190</v>
      </c>
      <c r="B3" s="204"/>
      <c r="C3" s="205" t="s">
        <v>200</v>
      </c>
      <c r="D3" s="206"/>
      <c r="E3" s="206"/>
      <c r="F3" s="206"/>
      <c r="G3" s="206"/>
      <c r="H3" s="206"/>
      <c r="I3" s="207"/>
      <c r="J3" s="79" t="s">
        <v>159</v>
      </c>
      <c r="K3" s="80"/>
      <c r="L3" s="80"/>
      <c r="M3" s="80"/>
      <c r="N3" s="80"/>
      <c r="O3" s="81"/>
      <c r="P3" s="195" t="s">
        <v>202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08" t="s">
        <v>178</v>
      </c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7" t="s">
        <v>191</v>
      </c>
      <c r="B4" s="98"/>
      <c r="C4" s="89">
        <v>4307033441</v>
      </c>
      <c r="D4" s="90"/>
      <c r="E4" s="90"/>
      <c r="F4" s="90"/>
      <c r="G4" s="90"/>
      <c r="H4" s="90"/>
      <c r="I4" s="91"/>
      <c r="J4" s="104" t="s">
        <v>185</v>
      </c>
      <c r="K4" s="105"/>
      <c r="L4" s="105"/>
      <c r="M4" s="105"/>
      <c r="N4" s="105"/>
      <c r="O4" s="106"/>
      <c r="P4" s="182" t="s">
        <v>162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9" t="s">
        <v>184</v>
      </c>
      <c r="B5" s="100"/>
      <c r="C5" s="92"/>
      <c r="D5" s="93"/>
      <c r="E5" s="93"/>
      <c r="F5" s="93"/>
      <c r="G5" s="93"/>
      <c r="H5" s="93"/>
      <c r="I5" s="94"/>
      <c r="J5" s="107">
        <v>21011</v>
      </c>
      <c r="K5" s="107"/>
      <c r="L5" s="107"/>
      <c r="M5" s="107"/>
      <c r="N5" s="107"/>
      <c r="O5" s="107"/>
      <c r="P5" s="184" t="s">
        <v>203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204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56"/>
      <c r="AV5" s="43" t="s">
        <v>161</v>
      </c>
      <c r="AW5" t="s">
        <v>186</v>
      </c>
    </row>
    <row r="6" spans="1:51" ht="22.5" customHeight="1">
      <c r="A6" s="95" t="s">
        <v>148</v>
      </c>
      <c r="B6" s="96"/>
      <c r="C6" s="223" t="s">
        <v>175</v>
      </c>
      <c r="D6" s="224"/>
      <c r="E6" s="190" t="s">
        <v>176</v>
      </c>
      <c r="F6" s="191"/>
      <c r="G6" s="87" t="s">
        <v>149</v>
      </c>
      <c r="H6" s="87"/>
      <c r="I6" s="87"/>
      <c r="J6" s="87" t="s">
        <v>14</v>
      </c>
      <c r="K6" s="87"/>
      <c r="L6" s="87"/>
      <c r="M6" s="87" t="s">
        <v>15</v>
      </c>
      <c r="N6" s="87"/>
      <c r="O6" s="87"/>
      <c r="P6" s="183" t="s">
        <v>163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164</v>
      </c>
      <c r="AL6" s="194"/>
      <c r="AM6" s="194"/>
      <c r="AN6" s="194"/>
      <c r="AO6" s="194"/>
      <c r="AP6" s="194"/>
      <c r="AQ6" s="194"/>
      <c r="AR6" s="194"/>
      <c r="AS6" s="194"/>
      <c r="AT6" s="57" t="s">
        <v>192</v>
      </c>
    </row>
    <row r="7" spans="1:51" ht="13.5" customHeight="1">
      <c r="A7" s="95"/>
      <c r="B7" s="96"/>
      <c r="C7" s="134" t="s">
        <v>207</v>
      </c>
      <c r="D7" s="135"/>
      <c r="E7" s="136" t="s">
        <v>208</v>
      </c>
      <c r="F7" s="137"/>
      <c r="G7" s="88">
        <v>514140030</v>
      </c>
      <c r="H7" s="88"/>
      <c r="I7" s="88"/>
      <c r="J7" s="88"/>
      <c r="K7" s="88"/>
      <c r="L7" s="88"/>
      <c r="M7" s="88"/>
      <c r="N7" s="88"/>
      <c r="O7" s="88"/>
      <c r="P7" s="85" t="s">
        <v>72</v>
      </c>
      <c r="Q7" s="86"/>
      <c r="R7" s="102" t="s">
        <v>209</v>
      </c>
      <c r="S7" s="102"/>
      <c r="T7" s="102"/>
      <c r="U7" s="102"/>
      <c r="V7" s="50" t="s">
        <v>73</v>
      </c>
      <c r="W7" s="101" t="s">
        <v>211</v>
      </c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58" t="s">
        <v>74</v>
      </c>
      <c r="AL7" s="149" t="s">
        <v>213</v>
      </c>
      <c r="AM7" s="149"/>
      <c r="AN7" s="149"/>
      <c r="AO7" s="149"/>
      <c r="AP7" s="149"/>
      <c r="AQ7" s="149"/>
      <c r="AR7" s="149"/>
      <c r="AS7" s="59" t="s">
        <v>75</v>
      </c>
      <c r="AT7" s="253">
        <v>27</v>
      </c>
    </row>
    <row r="8" spans="1:51" ht="18" customHeight="1">
      <c r="A8" s="95"/>
      <c r="B8" s="96"/>
      <c r="C8" s="130" t="s">
        <v>205</v>
      </c>
      <c r="D8" s="131"/>
      <c r="E8" s="132" t="s">
        <v>206</v>
      </c>
      <c r="F8" s="133"/>
      <c r="G8" s="88"/>
      <c r="H8" s="88"/>
      <c r="I8" s="88"/>
      <c r="J8" s="88"/>
      <c r="K8" s="88"/>
      <c r="L8" s="88"/>
      <c r="M8" s="88"/>
      <c r="N8" s="88"/>
      <c r="O8" s="88"/>
      <c r="P8" s="150" t="s">
        <v>212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214</v>
      </c>
      <c r="AL8" s="153"/>
      <c r="AM8" s="153"/>
      <c r="AN8" s="153"/>
      <c r="AO8" s="60" t="s">
        <v>76</v>
      </c>
      <c r="AP8" s="153" t="s">
        <v>215</v>
      </c>
      <c r="AQ8" s="153"/>
      <c r="AR8" s="153"/>
      <c r="AS8" s="154"/>
      <c r="AT8" s="253"/>
    </row>
    <row r="9" spans="1:51" ht="14.45" customHeight="1">
      <c r="A9" s="95" t="s">
        <v>150</v>
      </c>
      <c r="B9" s="96"/>
      <c r="C9" s="134" t="s">
        <v>218</v>
      </c>
      <c r="D9" s="135"/>
      <c r="E9" s="136" t="s">
        <v>219</v>
      </c>
      <c r="F9" s="137"/>
      <c r="G9" s="88">
        <v>504397527</v>
      </c>
      <c r="H9" s="88"/>
      <c r="I9" s="88"/>
      <c r="J9" s="88">
        <v>283049</v>
      </c>
      <c r="K9" s="88"/>
      <c r="L9" s="88"/>
      <c r="M9" s="88"/>
      <c r="N9" s="88"/>
      <c r="O9" s="88"/>
      <c r="P9" s="85" t="s">
        <v>72</v>
      </c>
      <c r="Q9" s="86"/>
      <c r="R9" s="102" t="s">
        <v>267</v>
      </c>
      <c r="S9" s="102"/>
      <c r="T9" s="102"/>
      <c r="U9" s="102"/>
      <c r="V9" s="50" t="s">
        <v>73</v>
      </c>
      <c r="W9" s="101" t="s">
        <v>268</v>
      </c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3"/>
      <c r="AK9" s="58" t="s">
        <v>193</v>
      </c>
      <c r="AL9" s="149" t="s">
        <v>213</v>
      </c>
      <c r="AM9" s="149"/>
      <c r="AN9" s="149"/>
      <c r="AO9" s="149"/>
      <c r="AP9" s="149"/>
      <c r="AQ9" s="149"/>
      <c r="AR9" s="149"/>
      <c r="AS9" s="59" t="s">
        <v>194</v>
      </c>
      <c r="AT9" s="254">
        <v>25</v>
      </c>
    </row>
    <row r="10" spans="1:51" ht="18" customHeight="1">
      <c r="A10" s="95"/>
      <c r="B10" s="96"/>
      <c r="C10" s="130" t="s">
        <v>216</v>
      </c>
      <c r="D10" s="131"/>
      <c r="E10" s="132" t="s">
        <v>217</v>
      </c>
      <c r="F10" s="133"/>
      <c r="G10" s="88"/>
      <c r="H10" s="88"/>
      <c r="I10" s="88"/>
      <c r="J10" s="88"/>
      <c r="K10" s="88"/>
      <c r="L10" s="88"/>
      <c r="M10" s="88"/>
      <c r="N10" s="88"/>
      <c r="O10" s="88"/>
      <c r="P10" s="150" t="s">
        <v>269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92"/>
      <c r="AK10" s="152" t="s">
        <v>270</v>
      </c>
      <c r="AL10" s="153"/>
      <c r="AM10" s="153"/>
      <c r="AN10" s="153"/>
      <c r="AO10" s="60" t="s">
        <v>195</v>
      </c>
      <c r="AP10" s="153" t="s">
        <v>271</v>
      </c>
      <c r="AQ10" s="153"/>
      <c r="AR10" s="153"/>
      <c r="AS10" s="154"/>
      <c r="AT10" s="254"/>
    </row>
    <row r="11" spans="1:51" ht="14.45" customHeight="1">
      <c r="A11" s="95" t="s">
        <v>151</v>
      </c>
      <c r="B11" s="96"/>
      <c r="C11" s="167"/>
      <c r="D11" s="135"/>
      <c r="E11" s="135"/>
      <c r="F11" s="137"/>
      <c r="G11" s="88"/>
      <c r="H11" s="88"/>
      <c r="I11" s="88"/>
      <c r="J11" s="88"/>
      <c r="K11" s="88"/>
      <c r="L11" s="88"/>
      <c r="M11" s="88"/>
      <c r="N11" s="88"/>
      <c r="O11" s="88"/>
      <c r="P11" s="85" t="s">
        <v>72</v>
      </c>
      <c r="Q11" s="86"/>
      <c r="R11" s="102"/>
      <c r="S11" s="102"/>
      <c r="T11" s="102"/>
      <c r="U11" s="102"/>
      <c r="V11" s="50" t="s">
        <v>73</v>
      </c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3"/>
      <c r="AK11" s="58" t="s">
        <v>193</v>
      </c>
      <c r="AL11" s="149"/>
      <c r="AM11" s="149"/>
      <c r="AN11" s="149"/>
      <c r="AO11" s="149"/>
      <c r="AP11" s="149"/>
      <c r="AQ11" s="149"/>
      <c r="AR11" s="149"/>
      <c r="AS11" s="59" t="s">
        <v>194</v>
      </c>
      <c r="AT11" s="254"/>
    </row>
    <row r="12" spans="1:51" ht="18" customHeight="1">
      <c r="A12" s="95"/>
      <c r="B12" s="96"/>
      <c r="C12" s="155"/>
      <c r="D12" s="131"/>
      <c r="E12" s="131"/>
      <c r="F12" s="133"/>
      <c r="G12" s="88"/>
      <c r="H12" s="88"/>
      <c r="I12" s="88"/>
      <c r="J12" s="88"/>
      <c r="K12" s="88"/>
      <c r="L12" s="88"/>
      <c r="M12" s="88"/>
      <c r="N12" s="88"/>
      <c r="O12" s="88"/>
      <c r="P12" s="150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92"/>
      <c r="AK12" s="152"/>
      <c r="AL12" s="153"/>
      <c r="AM12" s="153"/>
      <c r="AN12" s="153"/>
      <c r="AO12" s="60" t="s">
        <v>195</v>
      </c>
      <c r="AP12" s="153"/>
      <c r="AQ12" s="153"/>
      <c r="AR12" s="153"/>
      <c r="AS12" s="154"/>
      <c r="AT12" s="254"/>
    </row>
    <row r="13" spans="1:51" ht="15" customHeight="1">
      <c r="A13" s="95" t="s">
        <v>152</v>
      </c>
      <c r="B13" s="96"/>
      <c r="C13" s="167"/>
      <c r="D13" s="135"/>
      <c r="E13" s="135"/>
      <c r="F13" s="137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65"/>
      <c r="S13" s="165"/>
      <c r="T13" s="165"/>
      <c r="U13" s="165"/>
      <c r="V13" s="4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6"/>
      <c r="AK13" s="61"/>
      <c r="AL13" s="262"/>
      <c r="AM13" s="262"/>
      <c r="AN13" s="262"/>
      <c r="AO13" s="262"/>
      <c r="AP13" s="262"/>
      <c r="AQ13" s="262"/>
      <c r="AR13" s="262"/>
      <c r="AS13" s="62"/>
      <c r="AT13" s="255"/>
    </row>
    <row r="14" spans="1:51" ht="18" customHeight="1">
      <c r="A14" s="95"/>
      <c r="B14" s="96"/>
      <c r="C14" s="155"/>
      <c r="D14" s="131"/>
      <c r="E14" s="131"/>
      <c r="F14" s="133"/>
      <c r="G14" s="138"/>
      <c r="H14" s="138"/>
      <c r="I14" s="138"/>
      <c r="J14" s="138"/>
      <c r="K14" s="138"/>
      <c r="L14" s="138"/>
      <c r="M14" s="138"/>
      <c r="N14" s="138"/>
      <c r="O14" s="138"/>
      <c r="P14" s="263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5"/>
      <c r="AK14" s="266"/>
      <c r="AL14" s="267"/>
      <c r="AM14" s="267"/>
      <c r="AN14" s="267"/>
      <c r="AO14" s="63"/>
      <c r="AP14" s="267"/>
      <c r="AQ14" s="267"/>
      <c r="AR14" s="267"/>
      <c r="AS14" s="268"/>
      <c r="AT14" s="255"/>
    </row>
    <row r="15" spans="1:51" ht="15" customHeight="1">
      <c r="A15" s="145" t="s">
        <v>166</v>
      </c>
      <c r="B15" s="96"/>
      <c r="C15" s="134" t="s">
        <v>220</v>
      </c>
      <c r="D15" s="135"/>
      <c r="E15" s="136" t="s">
        <v>221</v>
      </c>
      <c r="F15" s="137"/>
      <c r="G15" s="138"/>
      <c r="H15" s="138"/>
      <c r="I15" s="138"/>
      <c r="J15" s="138"/>
      <c r="K15" s="138"/>
      <c r="L15" s="138"/>
      <c r="M15" s="138"/>
      <c r="N15" s="138"/>
      <c r="O15" s="138"/>
      <c r="P15" s="85" t="s">
        <v>72</v>
      </c>
      <c r="Q15" s="86"/>
      <c r="R15" s="102" t="s">
        <v>222</v>
      </c>
      <c r="S15" s="102"/>
      <c r="T15" s="102"/>
      <c r="U15" s="102"/>
      <c r="V15" s="49" t="s">
        <v>73</v>
      </c>
      <c r="W15" s="101" t="s">
        <v>210</v>
      </c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3"/>
      <c r="AK15" s="58" t="s">
        <v>193</v>
      </c>
      <c r="AL15" s="149" t="s">
        <v>224</v>
      </c>
      <c r="AM15" s="149"/>
      <c r="AN15" s="149"/>
      <c r="AO15" s="149"/>
      <c r="AP15" s="149"/>
      <c r="AQ15" s="149"/>
      <c r="AR15" s="149"/>
      <c r="AS15" s="59" t="s">
        <v>194</v>
      </c>
      <c r="AT15" s="254">
        <v>27</v>
      </c>
    </row>
    <row r="16" spans="1:51" ht="18" customHeight="1">
      <c r="A16" s="95"/>
      <c r="B16" s="96"/>
      <c r="C16" s="130" t="s">
        <v>205</v>
      </c>
      <c r="D16" s="131"/>
      <c r="E16" s="132" t="s">
        <v>206</v>
      </c>
      <c r="F16" s="133"/>
      <c r="G16" s="138"/>
      <c r="H16" s="138"/>
      <c r="I16" s="138"/>
      <c r="J16" s="138"/>
      <c r="K16" s="138"/>
      <c r="L16" s="138"/>
      <c r="M16" s="138"/>
      <c r="N16" s="138"/>
      <c r="O16" s="138"/>
      <c r="P16" s="150" t="s">
        <v>223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92"/>
      <c r="AK16" s="152" t="s">
        <v>225</v>
      </c>
      <c r="AL16" s="153"/>
      <c r="AM16" s="153"/>
      <c r="AN16" s="153"/>
      <c r="AO16" s="60" t="s">
        <v>195</v>
      </c>
      <c r="AP16" s="153" t="s">
        <v>226</v>
      </c>
      <c r="AQ16" s="153"/>
      <c r="AR16" s="153"/>
      <c r="AS16" s="154"/>
      <c r="AT16" s="254"/>
    </row>
    <row r="17" spans="1:46">
      <c r="A17" s="95" t="s">
        <v>6</v>
      </c>
      <c r="B17" s="96"/>
      <c r="C17" s="160" t="str">
        <f>IF(P16="","",P16)</f>
        <v>千葉県習志野市大久保3-7-13-305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5"/>
      <c r="B18" s="96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5" t="s">
        <v>7</v>
      </c>
      <c r="B19" s="96"/>
      <c r="C19" s="160" t="str">
        <f>IF(AL15="","",AL15&amp;"-"&amp;AK16&amp;"-"&amp;AP16)</f>
        <v>090-9244-7016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5"/>
      <c r="B20" s="96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5" t="s">
        <v>153</v>
      </c>
      <c r="B21" s="96"/>
      <c r="C21" s="126"/>
      <c r="D21" s="127"/>
      <c r="E21" s="127"/>
      <c r="F21" s="127"/>
      <c r="G21" s="127"/>
      <c r="H21" s="12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46"/>
      <c r="B22" s="147"/>
      <c r="C22" s="128"/>
      <c r="D22" s="129"/>
      <c r="E22" s="129"/>
      <c r="F22" s="129"/>
      <c r="G22" s="129"/>
      <c r="H22" s="12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59" t="s">
        <v>154</v>
      </c>
      <c r="C23" s="161" t="s">
        <v>173</v>
      </c>
      <c r="D23" s="162"/>
      <c r="E23" s="163" t="s">
        <v>174</v>
      </c>
      <c r="F23" s="164"/>
      <c r="G23" s="159" t="s">
        <v>155</v>
      </c>
      <c r="H23" s="159"/>
      <c r="I23" s="159" t="s">
        <v>156</v>
      </c>
      <c r="J23" s="159"/>
      <c r="K23" s="159"/>
      <c r="L23" s="159"/>
      <c r="M23" s="159" t="s">
        <v>157</v>
      </c>
      <c r="N23" s="159"/>
      <c r="O23" s="159"/>
      <c r="P23" s="214" t="s">
        <v>167</v>
      </c>
      <c r="Q23" s="159"/>
      <c r="R23" s="159"/>
      <c r="S23" s="159"/>
      <c r="T23" s="21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96"/>
      <c r="C24" s="174" t="s">
        <v>171</v>
      </c>
      <c r="D24" s="175"/>
      <c r="E24" s="176" t="s">
        <v>172</v>
      </c>
      <c r="F24" s="177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216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1">
        <v>1</v>
      </c>
      <c r="B25" s="143">
        <v>1</v>
      </c>
      <c r="C25" s="134" t="s">
        <v>229</v>
      </c>
      <c r="D25" s="135"/>
      <c r="E25" s="136" t="s">
        <v>230</v>
      </c>
      <c r="F25" s="137"/>
      <c r="G25" s="110">
        <v>6</v>
      </c>
      <c r="H25" s="123"/>
      <c r="I25" s="122" t="s">
        <v>200</v>
      </c>
      <c r="J25" s="111"/>
      <c r="K25" s="111"/>
      <c r="L25" s="123"/>
      <c r="M25" s="217">
        <v>513660801</v>
      </c>
      <c r="N25" s="218"/>
      <c r="O25" s="219"/>
      <c r="P25" s="110">
        <v>143</v>
      </c>
      <c r="Q25" s="111"/>
      <c r="R25" s="111"/>
      <c r="S25" s="111"/>
      <c r="T25" s="112"/>
      <c r="U25" s="1"/>
      <c r="V25" s="1"/>
      <c r="W25" s="1"/>
      <c r="X25" s="1"/>
      <c r="Y25" s="116">
        <v>12</v>
      </c>
      <c r="Z25" s="117"/>
      <c r="AA25" s="117"/>
      <c r="AB25" s="117"/>
      <c r="AC25" s="117"/>
      <c r="AD25" s="117"/>
      <c r="AE25" s="117"/>
      <c r="AF25" s="117"/>
      <c r="AG25" s="1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2"/>
      <c r="B26" s="144"/>
      <c r="C26" s="130" t="s">
        <v>227</v>
      </c>
      <c r="D26" s="131"/>
      <c r="E26" s="132" t="s">
        <v>228</v>
      </c>
      <c r="F26" s="133"/>
      <c r="G26" s="113"/>
      <c r="H26" s="124"/>
      <c r="I26" s="113"/>
      <c r="J26" s="114"/>
      <c r="K26" s="114"/>
      <c r="L26" s="124"/>
      <c r="M26" s="220"/>
      <c r="N26" s="221"/>
      <c r="O26" s="222"/>
      <c r="P26" s="113"/>
      <c r="Q26" s="114"/>
      <c r="R26" s="114"/>
      <c r="S26" s="114"/>
      <c r="T26" s="115"/>
      <c r="U26" s="1"/>
      <c r="V26" s="1"/>
      <c r="W26" s="1"/>
      <c r="X26" s="1"/>
      <c r="Y26" s="119"/>
      <c r="Z26" s="120"/>
      <c r="AA26" s="120"/>
      <c r="AB26" s="120"/>
      <c r="AC26" s="120"/>
      <c r="AD26" s="120"/>
      <c r="AE26" s="120"/>
      <c r="AF26" s="120"/>
      <c r="AG26" s="1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1">
        <v>2</v>
      </c>
      <c r="B27" s="143">
        <v>2</v>
      </c>
      <c r="C27" s="134" t="s">
        <v>233</v>
      </c>
      <c r="D27" s="135"/>
      <c r="E27" s="136" t="s">
        <v>234</v>
      </c>
      <c r="F27" s="137"/>
      <c r="G27" s="110">
        <v>6</v>
      </c>
      <c r="H27" s="123"/>
      <c r="I27" s="122" t="s">
        <v>200</v>
      </c>
      <c r="J27" s="111"/>
      <c r="K27" s="111"/>
      <c r="L27" s="123"/>
      <c r="M27" s="125">
        <v>513660771</v>
      </c>
      <c r="N27" s="125"/>
      <c r="O27" s="125"/>
      <c r="P27" s="110">
        <v>148</v>
      </c>
      <c r="Q27" s="111"/>
      <c r="R27" s="111"/>
      <c r="S27" s="111"/>
      <c r="T27" s="11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2"/>
      <c r="B28" s="144"/>
      <c r="C28" s="130" t="s">
        <v>231</v>
      </c>
      <c r="D28" s="131"/>
      <c r="E28" s="132" t="s">
        <v>232</v>
      </c>
      <c r="F28" s="133"/>
      <c r="G28" s="113"/>
      <c r="H28" s="124"/>
      <c r="I28" s="113"/>
      <c r="J28" s="114"/>
      <c r="K28" s="114"/>
      <c r="L28" s="124"/>
      <c r="M28" s="125"/>
      <c r="N28" s="125"/>
      <c r="O28" s="125"/>
      <c r="P28" s="113"/>
      <c r="Q28" s="114"/>
      <c r="R28" s="114"/>
      <c r="S28" s="114"/>
      <c r="T28" s="11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1">
        <v>3</v>
      </c>
      <c r="B29" s="148" t="s">
        <v>272</v>
      </c>
      <c r="C29" s="134" t="s">
        <v>237</v>
      </c>
      <c r="D29" s="135"/>
      <c r="E29" s="136" t="s">
        <v>238</v>
      </c>
      <c r="F29" s="137"/>
      <c r="G29" s="110">
        <v>6</v>
      </c>
      <c r="H29" s="123"/>
      <c r="I29" s="122" t="s">
        <v>200</v>
      </c>
      <c r="J29" s="111"/>
      <c r="K29" s="111"/>
      <c r="L29" s="123"/>
      <c r="M29" s="125">
        <v>513660844</v>
      </c>
      <c r="N29" s="125"/>
      <c r="O29" s="125"/>
      <c r="P29" s="110">
        <v>156</v>
      </c>
      <c r="Q29" s="111"/>
      <c r="R29" s="111"/>
      <c r="S29" s="111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2"/>
      <c r="B30" s="144"/>
      <c r="C30" s="130" t="s">
        <v>235</v>
      </c>
      <c r="D30" s="131"/>
      <c r="E30" s="132" t="s">
        <v>236</v>
      </c>
      <c r="F30" s="133"/>
      <c r="G30" s="113"/>
      <c r="H30" s="124"/>
      <c r="I30" s="113"/>
      <c r="J30" s="114"/>
      <c r="K30" s="114"/>
      <c r="L30" s="124"/>
      <c r="M30" s="125"/>
      <c r="N30" s="125"/>
      <c r="O30" s="125"/>
      <c r="P30" s="113"/>
      <c r="Q30" s="114"/>
      <c r="R30" s="114"/>
      <c r="S30" s="114"/>
      <c r="T30" s="11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1">
        <v>4</v>
      </c>
      <c r="B31" s="143">
        <v>4</v>
      </c>
      <c r="C31" s="134" t="s">
        <v>241</v>
      </c>
      <c r="D31" s="135"/>
      <c r="E31" s="136" t="s">
        <v>242</v>
      </c>
      <c r="F31" s="137"/>
      <c r="G31" s="110">
        <v>6</v>
      </c>
      <c r="H31" s="123"/>
      <c r="I31" s="122" t="s">
        <v>200</v>
      </c>
      <c r="J31" s="111"/>
      <c r="K31" s="111"/>
      <c r="L31" s="123"/>
      <c r="M31" s="125">
        <v>513660837</v>
      </c>
      <c r="N31" s="125"/>
      <c r="O31" s="125"/>
      <c r="P31" s="110">
        <v>149</v>
      </c>
      <c r="Q31" s="111"/>
      <c r="R31" s="111"/>
      <c r="S31" s="111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2"/>
      <c r="B32" s="144"/>
      <c r="C32" s="130" t="s">
        <v>239</v>
      </c>
      <c r="D32" s="131"/>
      <c r="E32" s="132" t="s">
        <v>240</v>
      </c>
      <c r="F32" s="133"/>
      <c r="G32" s="113"/>
      <c r="H32" s="124"/>
      <c r="I32" s="113"/>
      <c r="J32" s="114"/>
      <c r="K32" s="114"/>
      <c r="L32" s="124"/>
      <c r="M32" s="125"/>
      <c r="N32" s="125"/>
      <c r="O32" s="125"/>
      <c r="P32" s="113"/>
      <c r="Q32" s="114"/>
      <c r="R32" s="114"/>
      <c r="S32" s="114"/>
      <c r="T32" s="115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1">
        <v>5</v>
      </c>
      <c r="B33" s="143">
        <v>5</v>
      </c>
      <c r="C33" s="134" t="s">
        <v>245</v>
      </c>
      <c r="D33" s="135"/>
      <c r="E33" s="136" t="s">
        <v>246</v>
      </c>
      <c r="F33" s="137"/>
      <c r="G33" s="110">
        <v>6</v>
      </c>
      <c r="H33" s="123"/>
      <c r="I33" s="122" t="s">
        <v>200</v>
      </c>
      <c r="J33" s="111"/>
      <c r="K33" s="111"/>
      <c r="L33" s="123"/>
      <c r="M33" s="125">
        <v>513660814</v>
      </c>
      <c r="N33" s="125"/>
      <c r="O33" s="125"/>
      <c r="P33" s="110">
        <v>153</v>
      </c>
      <c r="Q33" s="111"/>
      <c r="R33" s="111"/>
      <c r="S33" s="111"/>
      <c r="T33" s="112"/>
      <c r="U33" s="1"/>
      <c r="V33" s="1"/>
      <c r="W33" s="1"/>
      <c r="X33" s="1"/>
      <c r="Y33" s="208">
        <v>3</v>
      </c>
      <c r="Z33" s="209"/>
      <c r="AA33" s="209"/>
      <c r="AB33" s="209"/>
      <c r="AC33" s="209"/>
      <c r="AD33" s="209"/>
      <c r="AE33" s="209"/>
      <c r="AF33" s="209"/>
      <c r="AG33" s="21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2"/>
      <c r="B34" s="144"/>
      <c r="C34" s="130" t="s">
        <v>243</v>
      </c>
      <c r="D34" s="131"/>
      <c r="E34" s="132" t="s">
        <v>244</v>
      </c>
      <c r="F34" s="133"/>
      <c r="G34" s="113"/>
      <c r="H34" s="124"/>
      <c r="I34" s="113"/>
      <c r="J34" s="114"/>
      <c r="K34" s="114"/>
      <c r="L34" s="124"/>
      <c r="M34" s="125"/>
      <c r="N34" s="125"/>
      <c r="O34" s="125"/>
      <c r="P34" s="113"/>
      <c r="Q34" s="114"/>
      <c r="R34" s="114"/>
      <c r="S34" s="114"/>
      <c r="T34" s="115"/>
      <c r="U34" s="1"/>
      <c r="V34" s="1"/>
      <c r="W34" s="1"/>
      <c r="X34" s="1"/>
      <c r="Y34" s="211"/>
      <c r="Z34" s="212"/>
      <c r="AA34" s="212"/>
      <c r="AB34" s="212"/>
      <c r="AC34" s="212"/>
      <c r="AD34" s="212"/>
      <c r="AE34" s="212"/>
      <c r="AF34" s="212"/>
      <c r="AG34" s="21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1">
        <v>6</v>
      </c>
      <c r="B35" s="143">
        <v>6</v>
      </c>
      <c r="C35" s="134" t="s">
        <v>249</v>
      </c>
      <c r="D35" s="135"/>
      <c r="E35" s="136" t="s">
        <v>250</v>
      </c>
      <c r="F35" s="137"/>
      <c r="G35" s="110">
        <v>6</v>
      </c>
      <c r="H35" s="123"/>
      <c r="I35" s="122" t="s">
        <v>200</v>
      </c>
      <c r="J35" s="111"/>
      <c r="K35" s="111"/>
      <c r="L35" s="123"/>
      <c r="M35" s="125">
        <v>513660827</v>
      </c>
      <c r="N35" s="125"/>
      <c r="O35" s="125"/>
      <c r="P35" s="110">
        <v>150</v>
      </c>
      <c r="Q35" s="111"/>
      <c r="R35" s="111"/>
      <c r="S35" s="111"/>
      <c r="T35" s="11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2"/>
      <c r="B36" s="144"/>
      <c r="C36" s="130" t="s">
        <v>247</v>
      </c>
      <c r="D36" s="131"/>
      <c r="E36" s="132" t="s">
        <v>248</v>
      </c>
      <c r="F36" s="133"/>
      <c r="G36" s="113"/>
      <c r="H36" s="124"/>
      <c r="I36" s="113"/>
      <c r="J36" s="114"/>
      <c r="K36" s="114"/>
      <c r="L36" s="124"/>
      <c r="M36" s="125"/>
      <c r="N36" s="125"/>
      <c r="O36" s="125"/>
      <c r="P36" s="113"/>
      <c r="Q36" s="114"/>
      <c r="R36" s="114"/>
      <c r="S36" s="114"/>
      <c r="T36" s="11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1">
        <v>7</v>
      </c>
      <c r="B37" s="143">
        <v>7</v>
      </c>
      <c r="C37" s="134" t="s">
        <v>253</v>
      </c>
      <c r="D37" s="135"/>
      <c r="E37" s="136" t="s">
        <v>254</v>
      </c>
      <c r="F37" s="137"/>
      <c r="G37" s="110">
        <v>6</v>
      </c>
      <c r="H37" s="123"/>
      <c r="I37" s="122" t="s">
        <v>200</v>
      </c>
      <c r="J37" s="111"/>
      <c r="K37" s="111"/>
      <c r="L37" s="123"/>
      <c r="M37" s="125">
        <v>513660789</v>
      </c>
      <c r="N37" s="125"/>
      <c r="O37" s="125"/>
      <c r="P37" s="110">
        <v>155</v>
      </c>
      <c r="Q37" s="111"/>
      <c r="R37" s="111"/>
      <c r="S37" s="111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2"/>
      <c r="B38" s="144"/>
      <c r="C38" s="130" t="s">
        <v>251</v>
      </c>
      <c r="D38" s="131"/>
      <c r="E38" s="132" t="s">
        <v>252</v>
      </c>
      <c r="F38" s="133"/>
      <c r="G38" s="113"/>
      <c r="H38" s="124"/>
      <c r="I38" s="113"/>
      <c r="J38" s="114"/>
      <c r="K38" s="114"/>
      <c r="L38" s="124"/>
      <c r="M38" s="125"/>
      <c r="N38" s="125"/>
      <c r="O38" s="125"/>
      <c r="P38" s="113"/>
      <c r="Q38" s="114"/>
      <c r="R38" s="114"/>
      <c r="S38" s="114"/>
      <c r="T38" s="11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1">
        <v>8</v>
      </c>
      <c r="B39" s="143">
        <v>8</v>
      </c>
      <c r="C39" s="134" t="s">
        <v>257</v>
      </c>
      <c r="D39" s="135"/>
      <c r="E39" s="136" t="s">
        <v>258</v>
      </c>
      <c r="F39" s="137"/>
      <c r="G39" s="110">
        <v>5</v>
      </c>
      <c r="H39" s="123"/>
      <c r="I39" s="122" t="s">
        <v>200</v>
      </c>
      <c r="J39" s="111"/>
      <c r="K39" s="111"/>
      <c r="L39" s="123"/>
      <c r="M39" s="125">
        <v>514889607</v>
      </c>
      <c r="N39" s="125"/>
      <c r="O39" s="125"/>
      <c r="P39" s="110">
        <v>139</v>
      </c>
      <c r="Q39" s="111"/>
      <c r="R39" s="111"/>
      <c r="S39" s="111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2"/>
      <c r="B40" s="144"/>
      <c r="C40" s="130" t="s">
        <v>255</v>
      </c>
      <c r="D40" s="131"/>
      <c r="E40" s="132" t="s">
        <v>256</v>
      </c>
      <c r="F40" s="133"/>
      <c r="G40" s="113"/>
      <c r="H40" s="124"/>
      <c r="I40" s="113"/>
      <c r="J40" s="114"/>
      <c r="K40" s="114"/>
      <c r="L40" s="124"/>
      <c r="M40" s="125"/>
      <c r="N40" s="125"/>
      <c r="O40" s="125"/>
      <c r="P40" s="113"/>
      <c r="Q40" s="114"/>
      <c r="R40" s="114"/>
      <c r="S40" s="114"/>
      <c r="T40" s="11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1">
        <v>9</v>
      </c>
      <c r="B41" s="143">
        <v>9</v>
      </c>
      <c r="C41" s="134" t="s">
        <v>274</v>
      </c>
      <c r="D41" s="135"/>
      <c r="E41" s="136" t="s">
        <v>275</v>
      </c>
      <c r="F41" s="137"/>
      <c r="G41" s="110">
        <v>5</v>
      </c>
      <c r="H41" s="123"/>
      <c r="I41" s="122" t="s">
        <v>200</v>
      </c>
      <c r="J41" s="111"/>
      <c r="K41" s="111"/>
      <c r="L41" s="123"/>
      <c r="M41" s="125">
        <v>514889631</v>
      </c>
      <c r="N41" s="125"/>
      <c r="O41" s="125"/>
      <c r="P41" s="110">
        <v>143</v>
      </c>
      <c r="Q41" s="111"/>
      <c r="R41" s="111"/>
      <c r="S41" s="111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2"/>
      <c r="B42" s="144"/>
      <c r="C42" s="130" t="s">
        <v>273</v>
      </c>
      <c r="D42" s="131"/>
      <c r="E42" s="132" t="s">
        <v>276</v>
      </c>
      <c r="F42" s="133"/>
      <c r="G42" s="113"/>
      <c r="H42" s="124"/>
      <c r="I42" s="113"/>
      <c r="J42" s="114"/>
      <c r="K42" s="114"/>
      <c r="L42" s="124"/>
      <c r="M42" s="125"/>
      <c r="N42" s="125"/>
      <c r="O42" s="125"/>
      <c r="P42" s="113"/>
      <c r="Q42" s="114"/>
      <c r="R42" s="114"/>
      <c r="S42" s="114"/>
      <c r="T42" s="11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1">
        <v>10</v>
      </c>
      <c r="B43" s="143">
        <v>10</v>
      </c>
      <c r="C43" s="134" t="s">
        <v>261</v>
      </c>
      <c r="D43" s="135"/>
      <c r="E43" s="136" t="s">
        <v>262</v>
      </c>
      <c r="F43" s="137"/>
      <c r="G43" s="110">
        <v>5</v>
      </c>
      <c r="H43" s="123"/>
      <c r="I43" s="122" t="s">
        <v>200</v>
      </c>
      <c r="J43" s="111"/>
      <c r="K43" s="111"/>
      <c r="L43" s="123"/>
      <c r="M43" s="125">
        <v>514909329</v>
      </c>
      <c r="N43" s="125"/>
      <c r="O43" s="125"/>
      <c r="P43" s="110">
        <v>140</v>
      </c>
      <c r="Q43" s="111"/>
      <c r="R43" s="111"/>
      <c r="S43" s="111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2"/>
      <c r="B44" s="144"/>
      <c r="C44" s="130" t="s">
        <v>259</v>
      </c>
      <c r="D44" s="131"/>
      <c r="E44" s="132" t="s">
        <v>260</v>
      </c>
      <c r="F44" s="133"/>
      <c r="G44" s="113"/>
      <c r="H44" s="124"/>
      <c r="I44" s="113"/>
      <c r="J44" s="114"/>
      <c r="K44" s="114"/>
      <c r="L44" s="124"/>
      <c r="M44" s="125"/>
      <c r="N44" s="125"/>
      <c r="O44" s="125"/>
      <c r="P44" s="113"/>
      <c r="Q44" s="114"/>
      <c r="R44" s="114"/>
      <c r="S44" s="114"/>
      <c r="T44" s="11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1">
        <v>11</v>
      </c>
      <c r="B45" s="143">
        <v>11</v>
      </c>
      <c r="C45" s="134" t="s">
        <v>279</v>
      </c>
      <c r="D45" s="135"/>
      <c r="E45" s="136" t="s">
        <v>280</v>
      </c>
      <c r="F45" s="137"/>
      <c r="G45" s="110">
        <v>5</v>
      </c>
      <c r="H45" s="123"/>
      <c r="I45" s="122" t="s">
        <v>200</v>
      </c>
      <c r="J45" s="111"/>
      <c r="K45" s="111"/>
      <c r="L45" s="123"/>
      <c r="M45" s="247">
        <v>514889662</v>
      </c>
      <c r="N45" s="248"/>
      <c r="O45" s="249"/>
      <c r="P45" s="110">
        <v>141</v>
      </c>
      <c r="Q45" s="111"/>
      <c r="R45" s="111"/>
      <c r="S45" s="111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2"/>
      <c r="B46" s="144"/>
      <c r="C46" s="130" t="s">
        <v>277</v>
      </c>
      <c r="D46" s="131"/>
      <c r="E46" s="132" t="s">
        <v>278</v>
      </c>
      <c r="F46" s="133"/>
      <c r="G46" s="113"/>
      <c r="H46" s="124"/>
      <c r="I46" s="113"/>
      <c r="J46" s="114"/>
      <c r="K46" s="114"/>
      <c r="L46" s="124"/>
      <c r="M46" s="250"/>
      <c r="N46" s="251"/>
      <c r="O46" s="252"/>
      <c r="P46" s="113"/>
      <c r="Q46" s="114"/>
      <c r="R46" s="114"/>
      <c r="S46" s="114"/>
      <c r="T46" s="11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1">
        <v>12</v>
      </c>
      <c r="B47" s="143">
        <v>12</v>
      </c>
      <c r="C47" s="134" t="s">
        <v>265</v>
      </c>
      <c r="D47" s="135"/>
      <c r="E47" s="136" t="s">
        <v>266</v>
      </c>
      <c r="F47" s="137"/>
      <c r="G47" s="110">
        <v>5</v>
      </c>
      <c r="H47" s="123"/>
      <c r="I47" s="122" t="s">
        <v>200</v>
      </c>
      <c r="J47" s="111"/>
      <c r="K47" s="111"/>
      <c r="L47" s="123"/>
      <c r="M47" s="125">
        <v>514889596</v>
      </c>
      <c r="N47" s="125"/>
      <c r="O47" s="125"/>
      <c r="P47" s="110">
        <v>135</v>
      </c>
      <c r="Q47" s="111"/>
      <c r="R47" s="111"/>
      <c r="S47" s="111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30" t="s">
        <v>263</v>
      </c>
      <c r="D48" s="131"/>
      <c r="E48" s="132" t="s">
        <v>264</v>
      </c>
      <c r="F48" s="133"/>
      <c r="G48" s="178"/>
      <c r="H48" s="179"/>
      <c r="I48" s="113"/>
      <c r="J48" s="114"/>
      <c r="K48" s="114"/>
      <c r="L48" s="124"/>
      <c r="M48" s="125"/>
      <c r="N48" s="125"/>
      <c r="O48" s="125"/>
      <c r="P48" s="178"/>
      <c r="Q48" s="188"/>
      <c r="R48" s="188"/>
      <c r="S48" s="188"/>
      <c r="T48" s="18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34"/>
      <c r="C49" s="236"/>
      <c r="D49" s="237"/>
      <c r="E49" s="237"/>
      <c r="F49" s="238"/>
      <c r="G49" s="228"/>
      <c r="H49" s="229"/>
      <c r="I49" s="228"/>
      <c r="J49" s="232"/>
      <c r="K49" s="232"/>
      <c r="L49" s="229"/>
      <c r="M49" s="228"/>
      <c r="N49" s="232"/>
      <c r="O49" s="229"/>
      <c r="P49" s="228"/>
      <c r="Q49" s="232"/>
      <c r="R49" s="232"/>
      <c r="S49" s="232"/>
      <c r="T49" s="25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243"/>
      <c r="C50" s="225"/>
      <c r="D50" s="226"/>
      <c r="E50" s="226"/>
      <c r="F50" s="227"/>
      <c r="G50" s="244"/>
      <c r="H50" s="245"/>
      <c r="I50" s="244"/>
      <c r="J50" s="246"/>
      <c r="K50" s="246"/>
      <c r="L50" s="245"/>
      <c r="M50" s="244"/>
      <c r="N50" s="246"/>
      <c r="O50" s="245"/>
      <c r="P50" s="244"/>
      <c r="Q50" s="246"/>
      <c r="R50" s="246"/>
      <c r="S50" s="246"/>
      <c r="T50" s="26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234"/>
      <c r="C51" s="236"/>
      <c r="D51" s="237"/>
      <c r="E51" s="237"/>
      <c r="F51" s="238"/>
      <c r="G51" s="228"/>
      <c r="H51" s="229"/>
      <c r="I51" s="228"/>
      <c r="J51" s="232"/>
      <c r="K51" s="232"/>
      <c r="L51" s="229"/>
      <c r="M51" s="228"/>
      <c r="N51" s="232"/>
      <c r="O51" s="229"/>
      <c r="P51" s="228"/>
      <c r="Q51" s="232"/>
      <c r="R51" s="232"/>
      <c r="S51" s="232"/>
      <c r="T51" s="25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6"/>
      <c r="B52" s="235"/>
      <c r="C52" s="239"/>
      <c r="D52" s="240"/>
      <c r="E52" s="240"/>
      <c r="F52" s="241"/>
      <c r="G52" s="230"/>
      <c r="H52" s="231"/>
      <c r="I52" s="230"/>
      <c r="J52" s="233"/>
      <c r="K52" s="233"/>
      <c r="L52" s="231"/>
      <c r="M52" s="230"/>
      <c r="N52" s="233"/>
      <c r="O52" s="231"/>
      <c r="P52" s="230"/>
      <c r="Q52" s="233"/>
      <c r="R52" s="233"/>
      <c r="S52" s="233"/>
      <c r="T52" s="2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269" t="s">
        <v>188</v>
      </c>
      <c r="W54" s="270"/>
      <c r="X54" s="270"/>
      <c r="Y54" s="270"/>
      <c r="Z54" s="270"/>
      <c r="AA54" s="270"/>
      <c r="AB54" s="270"/>
      <c r="AC54" s="270"/>
      <c r="AD54" s="270"/>
      <c r="AE54" s="270"/>
      <c r="AF54" s="271"/>
      <c r="AG54" s="272"/>
      <c r="AH54" s="272"/>
      <c r="AI54" s="272"/>
      <c r="AJ54" s="2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281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56">
        <f>LEN(A55)</f>
        <v>73</v>
      </c>
      <c r="W55" s="257"/>
      <c r="X55" s="257"/>
      <c r="Y55" s="257"/>
      <c r="Z55" s="257"/>
      <c r="AA55" s="257"/>
      <c r="AB55" s="257"/>
      <c r="AC55" s="257"/>
      <c r="AD55" s="257"/>
      <c r="AE55" s="257"/>
      <c r="AF55" s="2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V55:AF55"/>
    <mergeCell ref="AL15:AR15"/>
    <mergeCell ref="AK16:AN16"/>
    <mergeCell ref="AP16:AS16"/>
    <mergeCell ref="AL11:AR11"/>
    <mergeCell ref="M49:O50"/>
    <mergeCell ref="P49:T50"/>
    <mergeCell ref="P51:T52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G49:H50"/>
    <mergeCell ref="I49:L50"/>
    <mergeCell ref="M45:O46"/>
    <mergeCell ref="M43:O44"/>
    <mergeCell ref="M47:O48"/>
    <mergeCell ref="AT7:AT8"/>
    <mergeCell ref="AT9:AT10"/>
    <mergeCell ref="AT11:AT12"/>
    <mergeCell ref="AT15:AT16"/>
    <mergeCell ref="AT13:AT14"/>
    <mergeCell ref="A51:A52"/>
    <mergeCell ref="B51:B52"/>
    <mergeCell ref="C51:D51"/>
    <mergeCell ref="E51:F51"/>
    <mergeCell ref="C52:D52"/>
    <mergeCell ref="E52:F52"/>
    <mergeCell ref="A49:A50"/>
    <mergeCell ref="B49:B50"/>
    <mergeCell ref="C49:D49"/>
    <mergeCell ref="E49:F49"/>
    <mergeCell ref="P2:AD2"/>
    <mergeCell ref="P3:AD3"/>
    <mergeCell ref="AE2:AS2"/>
    <mergeCell ref="G45:H46"/>
    <mergeCell ref="I45:L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M25:O26"/>
    <mergeCell ref="C6:D6"/>
    <mergeCell ref="P4:AS4"/>
    <mergeCell ref="P5:AD5"/>
    <mergeCell ref="AE5:AS5"/>
    <mergeCell ref="P47:T48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A47:A48"/>
    <mergeCell ref="B47:B48"/>
    <mergeCell ref="C47:D47"/>
    <mergeCell ref="P35:T36"/>
    <mergeCell ref="P37:T38"/>
    <mergeCell ref="C50:D50"/>
    <mergeCell ref="E50:F50"/>
    <mergeCell ref="G51:H52"/>
    <mergeCell ref="I51:L52"/>
    <mergeCell ref="M51:O52"/>
    <mergeCell ref="A35:A36"/>
    <mergeCell ref="B35:B36"/>
    <mergeCell ref="G35:H36"/>
    <mergeCell ref="I35:L36"/>
    <mergeCell ref="A33:A34"/>
    <mergeCell ref="B33:B34"/>
    <mergeCell ref="E47:F47"/>
    <mergeCell ref="C48:D48"/>
    <mergeCell ref="E48:F48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A41:A42"/>
    <mergeCell ref="B41:B42"/>
    <mergeCell ref="A39:A40"/>
    <mergeCell ref="B39:B40"/>
    <mergeCell ref="C36:D36"/>
    <mergeCell ref="B23:B24"/>
    <mergeCell ref="C19:O20"/>
    <mergeCell ref="G23:H24"/>
    <mergeCell ref="I23:L24"/>
    <mergeCell ref="M23:O24"/>
    <mergeCell ref="P25:T26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23:D23"/>
    <mergeCell ref="E23:F23"/>
    <mergeCell ref="C26:D26"/>
    <mergeCell ref="E26:F26"/>
    <mergeCell ref="C28:D28"/>
    <mergeCell ref="E28:F28"/>
    <mergeCell ref="M27:O28"/>
    <mergeCell ref="P27:T28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E14:F14"/>
    <mergeCell ref="R15:U15"/>
    <mergeCell ref="C15:D15"/>
    <mergeCell ref="E15:F15"/>
    <mergeCell ref="C16:D16"/>
    <mergeCell ref="AP12:AS12"/>
    <mergeCell ref="W13:AJ13"/>
    <mergeCell ref="C13:D13"/>
    <mergeCell ref="A11:B12"/>
    <mergeCell ref="A13:B14"/>
    <mergeCell ref="G33:H34"/>
    <mergeCell ref="I33:L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A21:B22"/>
    <mergeCell ref="E13:F13"/>
    <mergeCell ref="A29:A30"/>
    <mergeCell ref="B29:B30"/>
    <mergeCell ref="C29:D29"/>
    <mergeCell ref="E29:F29"/>
    <mergeCell ref="I29:L30"/>
    <mergeCell ref="C30:D30"/>
    <mergeCell ref="E30:F30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G41:H42"/>
    <mergeCell ref="C41:D41"/>
    <mergeCell ref="E41:F41"/>
    <mergeCell ref="C42:D42"/>
    <mergeCell ref="E42:F42"/>
    <mergeCell ref="G39:H40"/>
    <mergeCell ref="I39:L40"/>
    <mergeCell ref="I43:L44"/>
    <mergeCell ref="C17:O18"/>
    <mergeCell ref="E36:F36"/>
    <mergeCell ref="C37:D37"/>
    <mergeCell ref="E37:F37"/>
    <mergeCell ref="E32:F32"/>
    <mergeCell ref="E33:F33"/>
    <mergeCell ref="C34:D34"/>
    <mergeCell ref="P43:T44"/>
    <mergeCell ref="Y25:AG26"/>
    <mergeCell ref="I41:L42"/>
    <mergeCell ref="I31:L32"/>
    <mergeCell ref="M41:O42"/>
    <mergeCell ref="M39:O40"/>
    <mergeCell ref="P15:Q15"/>
    <mergeCell ref="C21:D22"/>
    <mergeCell ref="E21:F22"/>
    <mergeCell ref="C40:D40"/>
    <mergeCell ref="E40:F40"/>
    <mergeCell ref="C39:D39"/>
    <mergeCell ref="E39:F39"/>
    <mergeCell ref="E35:F35"/>
    <mergeCell ref="M37:O38"/>
    <mergeCell ref="M35:O36"/>
    <mergeCell ref="M33:O34"/>
    <mergeCell ref="M31:O32"/>
    <mergeCell ref="Y24:AG24"/>
    <mergeCell ref="E34:F34"/>
    <mergeCell ref="C35:D35"/>
    <mergeCell ref="C33:D33"/>
    <mergeCell ref="M29:O30"/>
    <mergeCell ref="P29:T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J4:O4"/>
    <mergeCell ref="J5:O5"/>
    <mergeCell ref="M6:O6"/>
    <mergeCell ref="M7:O8"/>
    <mergeCell ref="AE3:AS3"/>
  </mergeCells>
  <phoneticPr fontId="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8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9" t="s">
        <v>24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5">
      <c r="A2" s="273" t="s">
        <v>0</v>
      </c>
      <c r="B2" s="273"/>
      <c r="C2" s="276" t="str">
        <f>IF(入力!C3="","",入力!C3)</f>
        <v>三山東小学校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77">
        <f>IF(入力!C4="","",IF(入力!C5="",入力!C4,入力!C4&amp;"　　"&amp;入力!C5))</f>
        <v>4307033441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渡辺　拓也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514140030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2</v>
      </c>
      <c r="B9" s="273"/>
      <c r="C9" s="285" t="str">
        <f>IF(入力!C10="","",入力!C10&amp;"　"&amp;入力!E10)</f>
        <v>宍戸　祐太</v>
      </c>
      <c r="D9" s="286"/>
      <c r="E9" s="286"/>
      <c r="F9" s="286"/>
      <c r="G9" s="275">
        <f>IF(入力!G9="","",入力!G9)</f>
        <v>504397527</v>
      </c>
      <c r="H9" s="275"/>
      <c r="I9" s="275"/>
      <c r="J9" s="275">
        <f>IF(入力!J9="","",入力!J9)</f>
        <v>283049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3</v>
      </c>
      <c r="B11" s="273"/>
      <c r="C11" s="285" t="str">
        <f>IF(入力!C12="","",入力!C12&amp;"　"&amp;入力!E12)</f>
        <v/>
      </c>
      <c r="D11" s="286"/>
      <c r="E11" s="286"/>
      <c r="F11" s="286"/>
      <c r="G11" s="275" t="str">
        <f>IF(入力!G11="","",入力!G11)</f>
        <v/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3"/>
      <c r="B14" s="273"/>
      <c r="C14" s="287"/>
      <c r="D14" s="288"/>
      <c r="E14" s="288"/>
      <c r="F14" s="288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3" t="s">
        <v>5</v>
      </c>
      <c r="B15" s="273"/>
      <c r="C15" s="285" t="str">
        <f>IF(入力!C16="","",入力!C16&amp;"　"&amp;入力!E16)</f>
        <v>渡辺　拓也</v>
      </c>
      <c r="D15" s="286"/>
      <c r="E15" s="286"/>
      <c r="F15" s="283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3"/>
      <c r="B16" s="273"/>
      <c r="C16" s="287"/>
      <c r="D16" s="288"/>
      <c r="E16" s="288"/>
      <c r="F16" s="284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73" t="s">
        <v>6</v>
      </c>
      <c r="B17" s="273"/>
      <c r="C17" s="276" t="str">
        <f>IF(入力!C17="","",入力!C17&amp;"　"&amp;入力!E17)</f>
        <v>千葉県習志野市大久保3-7-13-305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090-9244-7016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江藤　花梨</v>
      </c>
      <c r="D25" s="286"/>
      <c r="E25" s="286"/>
      <c r="F25" s="286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三山東小学校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513660801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鈴木　咲結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三山東小学校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513660771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 t="str">
        <f>IF(入力!B29="","",入力!B29)</f>
        <v>③</v>
      </c>
      <c r="C29" s="285" t="str">
        <f>IF(入力!C30="","",入力!C30&amp;"　"&amp;入力!E30)</f>
        <v>林　綾奈</v>
      </c>
      <c r="D29" s="286"/>
      <c r="E29" s="286"/>
      <c r="F29" s="286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三山東小学校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513660844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85" t="str">
        <f>IF(入力!C32="","",入力!C32&amp;"　"&amp;入力!E32)</f>
        <v>春山　日葵</v>
      </c>
      <c r="D31" s="286"/>
      <c r="E31" s="286"/>
      <c r="F31" s="286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三山東小学校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513660837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85" t="str">
        <f>IF(入力!C34="","",入力!C34&amp;"　"&amp;入力!E34)</f>
        <v>平野　はるな</v>
      </c>
      <c r="D33" s="286"/>
      <c r="E33" s="286"/>
      <c r="F33" s="286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三山東小学校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513660814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85" t="str">
        <f>IF(入力!C36="","",入力!C36&amp;"　"&amp;入力!E36)</f>
        <v>福嶋　彩花里</v>
      </c>
      <c r="D35" s="286"/>
      <c r="E35" s="286"/>
      <c r="F35" s="286"/>
      <c r="G35" s="273">
        <f>IF(入力!G35="","",入力!G35)</f>
        <v>6</v>
      </c>
      <c r="H35" s="273" t="str">
        <f>IF(入力!H35="","",入力!H35)</f>
        <v/>
      </c>
      <c r="I35" s="273" t="str">
        <f>IF(入力!I35="","",入力!I35)</f>
        <v>三山東小学校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513660827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85" t="str">
        <f>IF(入力!C38="","",入力!C38&amp;"　"&amp;入力!E38)</f>
        <v>村上　沙奈美</v>
      </c>
      <c r="D37" s="286"/>
      <c r="E37" s="286"/>
      <c r="F37" s="286"/>
      <c r="G37" s="273">
        <f>IF(入力!G37="","",入力!G37)</f>
        <v>6</v>
      </c>
      <c r="H37" s="273" t="str">
        <f>IF(入力!H37="","",入力!H37)</f>
        <v/>
      </c>
      <c r="I37" s="273" t="str">
        <f>IF(入力!I37="","",入力!I37)</f>
        <v>三山東小学校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513660789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85" t="str">
        <f>IF(入力!C40="","",入力!C40&amp;"　"&amp;入力!E40)</f>
        <v>岩佐　絵梨香</v>
      </c>
      <c r="D39" s="286"/>
      <c r="E39" s="286"/>
      <c r="F39" s="286"/>
      <c r="G39" s="273">
        <f>IF(入力!G39="","",入力!G39)</f>
        <v>5</v>
      </c>
      <c r="H39" s="273" t="str">
        <f>IF(入力!H39="","",入力!H39)</f>
        <v/>
      </c>
      <c r="I39" s="273" t="str">
        <f>IF(入力!I39="","",入力!I39)</f>
        <v>三山東小学校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514889607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85" t="str">
        <f>IF(入力!C42="","",入力!C42&amp;"　"&amp;入力!E42)</f>
        <v>越智　ななか</v>
      </c>
      <c r="D41" s="286"/>
      <c r="E41" s="286"/>
      <c r="F41" s="286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三山東小学校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514889631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10</v>
      </c>
      <c r="C43" s="285" t="str">
        <f>IF(入力!C44="","",入力!C44&amp;"　"&amp;入力!E44)</f>
        <v>髙久　光希</v>
      </c>
      <c r="D43" s="286"/>
      <c r="E43" s="286"/>
      <c r="F43" s="286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三山東小学校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514909329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>
        <f>IF(入力!B45="","",入力!B45)</f>
        <v>11</v>
      </c>
      <c r="C45" s="285" t="str">
        <f>IF(入力!C46="","",入力!C46&amp;"　"&amp;入力!E46)</f>
        <v>平野　晶子</v>
      </c>
      <c r="D45" s="286"/>
      <c r="E45" s="286"/>
      <c r="F45" s="286"/>
      <c r="G45" s="273">
        <f>IF(入力!G45="","",入力!G45)</f>
        <v>5</v>
      </c>
      <c r="H45" s="273" t="str">
        <f>IF(入力!H45="","",入力!H45)</f>
        <v/>
      </c>
      <c r="I45" s="273" t="str">
        <f>IF(入力!I45="","",入力!I45)</f>
        <v>三山東小学校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514889662</v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>
        <f>IF(入力!B47="","",入力!B47)</f>
        <v>12</v>
      </c>
      <c r="C47" s="285" t="str">
        <f>IF(入力!C48="","",入力!C48&amp;"　"&amp;入力!E48)</f>
        <v>藤城　苺里</v>
      </c>
      <c r="D47" s="286"/>
      <c r="E47" s="286"/>
      <c r="F47" s="286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三山東小学校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514889596</v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3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9"/>
      <c r="AW1" s="309"/>
      <c r="AX1" s="4" t="s">
        <v>28</v>
      </c>
      <c r="AY1" s="5"/>
      <c r="AZ1" s="309"/>
      <c r="BA1" s="309"/>
      <c r="BB1" s="4" t="s">
        <v>29</v>
      </c>
      <c r="BC1" s="5"/>
      <c r="BD1" s="309"/>
      <c r="BE1" s="30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0" t="s">
        <v>65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9" t="s">
        <v>32</v>
      </c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2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5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8" t="s">
        <v>37</v>
      </c>
      <c r="D16" s="321"/>
      <c r="E16" s="321"/>
      <c r="F16" s="321"/>
      <c r="G16" s="322"/>
      <c r="H16" s="347" t="s">
        <v>66</v>
      </c>
      <c r="I16" s="348"/>
      <c r="J16" s="348"/>
      <c r="K16" s="321" t="str">
        <f>IF(入力!C2="","",入力!C2)</f>
        <v>ミヤマヒガシショウガッコウ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2"/>
      <c r="Y16" s="360" t="s">
        <v>67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12" t="s">
        <v>38</v>
      </c>
      <c r="AK16" s="313"/>
      <c r="AL16" s="313"/>
      <c r="AM16" s="314"/>
      <c r="AN16" s="341" t="str">
        <f>IF(入力!P3="","",入力!P3)</f>
        <v>船橋市</v>
      </c>
      <c r="AO16" s="342"/>
      <c r="AP16" s="342"/>
      <c r="AQ16" s="342"/>
      <c r="AR16" s="342"/>
      <c r="AS16" s="342"/>
      <c r="AT16" s="313" t="s">
        <v>68</v>
      </c>
      <c r="AU16" s="314"/>
      <c r="AV16" s="320" t="s">
        <v>39</v>
      </c>
      <c r="AW16" s="321"/>
      <c r="AX16" s="321"/>
      <c r="AY16" s="322"/>
      <c r="AZ16" s="327" t="str">
        <f>IF(入力!P5="","",入力!P5)</f>
        <v>京成本</v>
      </c>
      <c r="BA16" s="328"/>
      <c r="BB16" s="328"/>
      <c r="BC16" s="328"/>
      <c r="BD16" s="328"/>
      <c r="BE16" s="328"/>
      <c r="BF16" s="381" t="s">
        <v>40</v>
      </c>
    </row>
    <row r="17" spans="3:58" ht="4.5" customHeight="1">
      <c r="C17" s="379"/>
      <c r="D17" s="324"/>
      <c r="E17" s="324"/>
      <c r="F17" s="324"/>
      <c r="G17" s="325"/>
      <c r="H17" s="337" t="str">
        <f>IF(入力!C3="","",入力!C3)</f>
        <v>三山東小学校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3">
        <f>IF(入力!C4="","",入力!C4)</f>
        <v>4307033441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15"/>
      <c r="AK17" s="316"/>
      <c r="AL17" s="316"/>
      <c r="AM17" s="317"/>
      <c r="AN17" s="343"/>
      <c r="AO17" s="344"/>
      <c r="AP17" s="344"/>
      <c r="AQ17" s="344"/>
      <c r="AR17" s="344"/>
      <c r="AS17" s="344"/>
      <c r="AT17" s="316"/>
      <c r="AU17" s="317"/>
      <c r="AV17" s="323"/>
      <c r="AW17" s="324"/>
      <c r="AX17" s="324"/>
      <c r="AY17" s="325"/>
      <c r="AZ17" s="329"/>
      <c r="BA17" s="330"/>
      <c r="BB17" s="330"/>
      <c r="BC17" s="330"/>
      <c r="BD17" s="330"/>
      <c r="BE17" s="330"/>
      <c r="BF17" s="382"/>
    </row>
    <row r="18" spans="3:58" ht="16.5" customHeight="1">
      <c r="C18" s="380"/>
      <c r="D18" s="306"/>
      <c r="E18" s="306"/>
      <c r="F18" s="306"/>
      <c r="G18" s="326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35"/>
      <c r="V18" s="335"/>
      <c r="W18" s="335"/>
      <c r="X18" s="336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18"/>
      <c r="AK18" s="293"/>
      <c r="AL18" s="293"/>
      <c r="AM18" s="319"/>
      <c r="AN18" s="345"/>
      <c r="AO18" s="346"/>
      <c r="AP18" s="346"/>
      <c r="AQ18" s="346"/>
      <c r="AR18" s="346"/>
      <c r="AS18" s="346"/>
      <c r="AT18" s="293"/>
      <c r="AU18" s="319"/>
      <c r="AV18" s="307"/>
      <c r="AW18" s="306"/>
      <c r="AX18" s="306"/>
      <c r="AY18" s="326"/>
      <c r="AZ18" s="331" t="str">
        <f>IF(入力!AE5="","",入力!AE5)</f>
        <v>京成大久保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294" t="s">
        <v>42</v>
      </c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 t="s">
        <v>69</v>
      </c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 t="s">
        <v>70</v>
      </c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311"/>
    </row>
    <row r="20" spans="3:58" ht="15" customHeight="1">
      <c r="C20" s="296" t="s">
        <v>43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5" t="str">
        <f>IF(入力!J7="","",入力!J7)</f>
        <v/>
      </c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>
        <f>IF(入力!J9="","",入力!J9)</f>
        <v>283049</v>
      </c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 t="str">
        <f>IF(入力!J11="","",入力!J11)</f>
        <v/>
      </c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305"/>
    </row>
    <row r="21" spans="3:58" ht="15" customHeight="1">
      <c r="C21" s="296" t="s">
        <v>44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5" t="str">
        <f>IF(入力!M7="","",入力!M7)</f>
        <v/>
      </c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 t="str">
        <f>IF(入力!M9="","",入力!M9)</f>
        <v/>
      </c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 t="str">
        <f>IF(入力!M11="","",入力!M11)</f>
        <v/>
      </c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305"/>
    </row>
    <row r="22" spans="3:58" ht="12" customHeight="1">
      <c r="C22" s="386" t="s">
        <v>71</v>
      </c>
      <c r="D22" s="387"/>
      <c r="E22" s="387"/>
      <c r="F22" s="387"/>
      <c r="G22" s="388"/>
      <c r="H22" s="389" t="str">
        <f>IF(入力!C7="","",入力!C7&amp;"　"&amp;入力!E7)</f>
        <v>ワタナベ　タクヤ</v>
      </c>
      <c r="I22" s="297"/>
      <c r="J22" s="297"/>
      <c r="K22" s="297"/>
      <c r="L22" s="297"/>
      <c r="M22" s="297"/>
      <c r="N22" s="297"/>
      <c r="O22" s="297"/>
      <c r="P22" s="297"/>
      <c r="Q22" s="298"/>
      <c r="R22" s="292" t="s">
        <v>45</v>
      </c>
      <c r="S22" s="297"/>
      <c r="T22" s="299">
        <f>IF(入力!AT7="","",入力!AT7)</f>
        <v>27</v>
      </c>
      <c r="U22" s="300"/>
      <c r="V22" s="301"/>
      <c r="W22" s="292" t="s">
        <v>46</v>
      </c>
      <c r="X22" s="292"/>
      <c r="Y22" s="292"/>
      <c r="Z22" s="14" t="s">
        <v>72</v>
      </c>
      <c r="AA22" s="15"/>
      <c r="AB22" s="297" t="str">
        <f>IF(入力!R7="","",入力!R7)</f>
        <v>275</v>
      </c>
      <c r="AC22" s="297"/>
      <c r="AD22" s="297"/>
      <c r="AE22" s="297"/>
      <c r="AF22" s="16" t="s">
        <v>73</v>
      </c>
      <c r="AG22" s="297" t="str">
        <f>IF(入力!W7="","",入力!W7)</f>
        <v>0011</v>
      </c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8"/>
      <c r="AU22" s="292" t="s">
        <v>47</v>
      </c>
      <c r="AV22" s="297"/>
      <c r="AW22" s="297"/>
      <c r="AX22" s="17" t="s">
        <v>74</v>
      </c>
      <c r="AY22" s="297" t="str">
        <f>IF(入力!AL7="","",入力!AL7)</f>
        <v>090</v>
      </c>
      <c r="AZ22" s="297"/>
      <c r="BA22" s="297"/>
      <c r="BB22" s="297"/>
      <c r="BC22" s="297"/>
      <c r="BD22" s="297"/>
      <c r="BE22" s="297"/>
      <c r="BF22" s="18" t="s">
        <v>75</v>
      </c>
    </row>
    <row r="23" spans="3:58" ht="19.5" customHeight="1">
      <c r="C23" s="380" t="s">
        <v>48</v>
      </c>
      <c r="D23" s="306"/>
      <c r="E23" s="306"/>
      <c r="F23" s="306"/>
      <c r="G23" s="326"/>
      <c r="H23" s="355" t="str">
        <f>IF(入力!C8="","",入力!C8&amp;"　"&amp;入力!E8)</f>
        <v>渡辺　拓也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6"/>
      <c r="S23" s="306"/>
      <c r="T23" s="302"/>
      <c r="U23" s="303"/>
      <c r="V23" s="304"/>
      <c r="W23" s="293"/>
      <c r="X23" s="293"/>
      <c r="Y23" s="293"/>
      <c r="Z23" s="339" t="str">
        <f>IF(入力!P8="","",入力!P8)</f>
        <v>千葉県習志野市大久保3-7-13-305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90"/>
      <c r="AU23" s="306"/>
      <c r="AV23" s="306"/>
      <c r="AW23" s="306"/>
      <c r="AX23" s="307" t="str">
        <f>IF(入力!AK8="","",入力!AK8)</f>
        <v>9244</v>
      </c>
      <c r="AY23" s="306"/>
      <c r="AZ23" s="306"/>
      <c r="BA23" s="306"/>
      <c r="BB23" s="19" t="s">
        <v>76</v>
      </c>
      <c r="BC23" s="306" t="str">
        <f>IF(入力!AP8="","",入力!AP8)</f>
        <v>7016</v>
      </c>
      <c r="BD23" s="306"/>
      <c r="BE23" s="306"/>
      <c r="BF23" s="308"/>
    </row>
    <row r="24" spans="3:58" ht="12" customHeight="1">
      <c r="C24" s="386" t="s">
        <v>77</v>
      </c>
      <c r="D24" s="387"/>
      <c r="E24" s="387"/>
      <c r="F24" s="387"/>
      <c r="G24" s="388"/>
      <c r="H24" s="389" t="str">
        <f>IF(入力!C9="","",入力!C9&amp;"　"&amp;入力!E9)</f>
        <v>シシド　ユウタ</v>
      </c>
      <c r="I24" s="297"/>
      <c r="J24" s="297"/>
      <c r="K24" s="297"/>
      <c r="L24" s="297"/>
      <c r="M24" s="297"/>
      <c r="N24" s="297"/>
      <c r="O24" s="297"/>
      <c r="P24" s="297"/>
      <c r="Q24" s="298"/>
      <c r="R24" s="292" t="s">
        <v>45</v>
      </c>
      <c r="S24" s="297"/>
      <c r="T24" s="299">
        <f>IF(入力!AT9="","",入力!AT9)</f>
        <v>25</v>
      </c>
      <c r="U24" s="300"/>
      <c r="V24" s="301"/>
      <c r="W24" s="292" t="s">
        <v>46</v>
      </c>
      <c r="X24" s="292"/>
      <c r="Y24" s="292"/>
      <c r="Z24" s="14" t="s">
        <v>72</v>
      </c>
      <c r="AA24" s="15"/>
      <c r="AB24" s="297" t="str">
        <f>IF(入力!R9="","",入力!R9)</f>
        <v>274</v>
      </c>
      <c r="AC24" s="297"/>
      <c r="AD24" s="297"/>
      <c r="AE24" s="297"/>
      <c r="AF24" s="16" t="s">
        <v>73</v>
      </c>
      <c r="AG24" s="297" t="str">
        <f>IF(入力!W9="","",入力!W9)</f>
        <v>0825</v>
      </c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8"/>
      <c r="AU24" s="292" t="s">
        <v>47</v>
      </c>
      <c r="AV24" s="297"/>
      <c r="AW24" s="297"/>
      <c r="AX24" s="17" t="s">
        <v>74</v>
      </c>
      <c r="AY24" s="297" t="str">
        <f>IF(入力!AL9="","",入力!AL9)</f>
        <v>090</v>
      </c>
      <c r="AZ24" s="297"/>
      <c r="BA24" s="297"/>
      <c r="BB24" s="297"/>
      <c r="BC24" s="297"/>
      <c r="BD24" s="297"/>
      <c r="BE24" s="297"/>
      <c r="BF24" s="18" t="s">
        <v>75</v>
      </c>
    </row>
    <row r="25" spans="3:58" ht="19.5" customHeight="1">
      <c r="C25" s="380" t="s">
        <v>78</v>
      </c>
      <c r="D25" s="306"/>
      <c r="E25" s="306"/>
      <c r="F25" s="306"/>
      <c r="G25" s="326"/>
      <c r="H25" s="355" t="str">
        <f>IF(入力!C10="","",入力!C10&amp;"　"&amp;入力!E10)</f>
        <v>宍戸　祐太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6"/>
      <c r="S25" s="306"/>
      <c r="T25" s="302"/>
      <c r="U25" s="303"/>
      <c r="V25" s="304"/>
      <c r="W25" s="293"/>
      <c r="X25" s="293"/>
      <c r="Y25" s="293"/>
      <c r="Z25" s="339" t="str">
        <f>IF(入力!P10="","",入力!P10)</f>
        <v>千葉県船橋市前原西8-26-5-101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90"/>
      <c r="AU25" s="306"/>
      <c r="AV25" s="306"/>
      <c r="AW25" s="306"/>
      <c r="AX25" s="307" t="str">
        <f>IF(入力!AK10="","",入力!AK10)</f>
        <v>6786</v>
      </c>
      <c r="AY25" s="306"/>
      <c r="AZ25" s="306"/>
      <c r="BA25" s="306"/>
      <c r="BB25" s="19" t="s">
        <v>76</v>
      </c>
      <c r="BC25" s="306" t="str">
        <f>IF(入力!AP10="","",入力!AP10)</f>
        <v>9748</v>
      </c>
      <c r="BD25" s="306"/>
      <c r="BE25" s="306"/>
      <c r="BF25" s="308"/>
    </row>
    <row r="26" spans="3:58" ht="12" customHeight="1">
      <c r="C26" s="386" t="s">
        <v>71</v>
      </c>
      <c r="D26" s="387"/>
      <c r="E26" s="387"/>
      <c r="F26" s="387"/>
      <c r="G26" s="388"/>
      <c r="H26" s="389" t="str">
        <f>IF(入力!C11="","",入力!C11&amp;"　"&amp;入力!E11)</f>
        <v/>
      </c>
      <c r="I26" s="297"/>
      <c r="J26" s="297"/>
      <c r="K26" s="297"/>
      <c r="L26" s="297"/>
      <c r="M26" s="297"/>
      <c r="N26" s="297"/>
      <c r="O26" s="297"/>
      <c r="P26" s="297"/>
      <c r="Q26" s="298"/>
      <c r="R26" s="292" t="s">
        <v>45</v>
      </c>
      <c r="S26" s="297"/>
      <c r="T26" s="299" t="str">
        <f>IF(入力!AT11="","",入力!AT11)</f>
        <v/>
      </c>
      <c r="U26" s="300"/>
      <c r="V26" s="301"/>
      <c r="W26" s="292" t="s">
        <v>46</v>
      </c>
      <c r="X26" s="292"/>
      <c r="Y26" s="292"/>
      <c r="Z26" s="14" t="s">
        <v>72</v>
      </c>
      <c r="AA26" s="15"/>
      <c r="AB26" s="297" t="str">
        <f>IF(入力!R11="","",入力!R11)</f>
        <v/>
      </c>
      <c r="AC26" s="297"/>
      <c r="AD26" s="297"/>
      <c r="AE26" s="297"/>
      <c r="AF26" s="16" t="s">
        <v>73</v>
      </c>
      <c r="AG26" s="297" t="str">
        <f>IF(入力!W11="","",入力!W11)</f>
        <v/>
      </c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8"/>
      <c r="AU26" s="292" t="s">
        <v>47</v>
      </c>
      <c r="AV26" s="297"/>
      <c r="AW26" s="297"/>
      <c r="AX26" s="17" t="s">
        <v>74</v>
      </c>
      <c r="AY26" s="297" t="str">
        <f>IF(入力!AL11="","",入力!AL11)</f>
        <v/>
      </c>
      <c r="AZ26" s="297"/>
      <c r="BA26" s="297"/>
      <c r="BB26" s="297"/>
      <c r="BC26" s="297"/>
      <c r="BD26" s="297"/>
      <c r="BE26" s="297"/>
      <c r="BF26" s="18" t="s">
        <v>75</v>
      </c>
    </row>
    <row r="27" spans="3:58" ht="19.5" customHeight="1">
      <c r="C27" s="380" t="s">
        <v>79</v>
      </c>
      <c r="D27" s="306"/>
      <c r="E27" s="306"/>
      <c r="F27" s="306"/>
      <c r="G27" s="326"/>
      <c r="H27" s="355" t="str">
        <f>IF(入力!C12="","",入力!C12&amp;"　"&amp;入力!E12)</f>
        <v/>
      </c>
      <c r="I27" s="356"/>
      <c r="J27" s="356"/>
      <c r="K27" s="356"/>
      <c r="L27" s="356"/>
      <c r="M27" s="356"/>
      <c r="N27" s="356"/>
      <c r="O27" s="356"/>
      <c r="P27" s="356"/>
      <c r="Q27" s="357"/>
      <c r="R27" s="306"/>
      <c r="S27" s="306"/>
      <c r="T27" s="302"/>
      <c r="U27" s="303"/>
      <c r="V27" s="304"/>
      <c r="W27" s="293"/>
      <c r="X27" s="293"/>
      <c r="Y27" s="293"/>
      <c r="Z27" s="339" t="str">
        <f>IF(入力!P12="","",入力!P12)</f>
        <v/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90"/>
      <c r="AU27" s="306"/>
      <c r="AV27" s="306"/>
      <c r="AW27" s="306"/>
      <c r="AX27" s="307" t="str">
        <f>IF(入力!AK12="","",入力!AK12)</f>
        <v/>
      </c>
      <c r="AY27" s="306"/>
      <c r="AZ27" s="306"/>
      <c r="BA27" s="306"/>
      <c r="BB27" s="19" t="s">
        <v>76</v>
      </c>
      <c r="BC27" s="306" t="str">
        <f>IF(入力!AP12="","",入力!AP12)</f>
        <v/>
      </c>
      <c r="BD27" s="306"/>
      <c r="BE27" s="306"/>
      <c r="BF27" s="308"/>
    </row>
    <row r="28" spans="3:58" ht="12" customHeight="1">
      <c r="C28" s="386" t="s">
        <v>71</v>
      </c>
      <c r="D28" s="387"/>
      <c r="E28" s="387"/>
      <c r="F28" s="387"/>
      <c r="G28" s="388"/>
      <c r="H28" s="389" t="str">
        <f>IF(入力!C15="","",入力!C15&amp;"　"&amp;入力!E15)</f>
        <v>ワタナベ　タクヤ</v>
      </c>
      <c r="I28" s="297"/>
      <c r="J28" s="297"/>
      <c r="K28" s="297"/>
      <c r="L28" s="297"/>
      <c r="M28" s="297"/>
      <c r="N28" s="297"/>
      <c r="O28" s="297"/>
      <c r="P28" s="297"/>
      <c r="Q28" s="298"/>
      <c r="R28" s="292" t="s">
        <v>45</v>
      </c>
      <c r="S28" s="297"/>
      <c r="T28" s="299">
        <f>IF(入力!AT15="","",入力!AT15)</f>
        <v>27</v>
      </c>
      <c r="U28" s="300"/>
      <c r="V28" s="301"/>
      <c r="W28" s="292" t="s">
        <v>46</v>
      </c>
      <c r="X28" s="292"/>
      <c r="Y28" s="292"/>
      <c r="Z28" s="14" t="s">
        <v>72</v>
      </c>
      <c r="AA28" s="15"/>
      <c r="AB28" s="297" t="str">
        <f>IF(入力!R15="","",入力!R15)</f>
        <v>275</v>
      </c>
      <c r="AC28" s="297"/>
      <c r="AD28" s="297"/>
      <c r="AE28" s="297"/>
      <c r="AF28" s="16" t="s">
        <v>73</v>
      </c>
      <c r="AG28" s="297" t="str">
        <f>IF(入力!W15="","",入力!W15)</f>
        <v>0011</v>
      </c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8"/>
      <c r="AU28" s="292" t="s">
        <v>47</v>
      </c>
      <c r="AV28" s="297"/>
      <c r="AW28" s="297"/>
      <c r="AX28" s="17" t="s">
        <v>74</v>
      </c>
      <c r="AY28" s="297" t="str">
        <f>IF(入力!AL15="","",入力!AL15)</f>
        <v>090</v>
      </c>
      <c r="AZ28" s="297"/>
      <c r="BA28" s="297"/>
      <c r="BB28" s="297"/>
      <c r="BC28" s="297"/>
      <c r="BD28" s="297"/>
      <c r="BE28" s="297"/>
      <c r="BF28" s="18" t="s">
        <v>75</v>
      </c>
    </row>
    <row r="29" spans="3:58" ht="19.5" customHeight="1" thickBot="1">
      <c r="C29" s="383" t="s">
        <v>49</v>
      </c>
      <c r="D29" s="384"/>
      <c r="E29" s="384"/>
      <c r="F29" s="384"/>
      <c r="G29" s="385"/>
      <c r="H29" s="395" t="str">
        <f>IF(入力!C16="","",入力!C16&amp;"　"&amp;入力!E16)</f>
        <v>渡辺　拓也</v>
      </c>
      <c r="I29" s="396"/>
      <c r="J29" s="396"/>
      <c r="K29" s="396"/>
      <c r="L29" s="396"/>
      <c r="M29" s="396"/>
      <c r="N29" s="396"/>
      <c r="O29" s="396"/>
      <c r="P29" s="396"/>
      <c r="Q29" s="397"/>
      <c r="R29" s="384"/>
      <c r="S29" s="384"/>
      <c r="T29" s="392"/>
      <c r="U29" s="393"/>
      <c r="V29" s="394"/>
      <c r="W29" s="391"/>
      <c r="X29" s="391"/>
      <c r="Y29" s="391"/>
      <c r="Z29" s="408" t="str">
        <f>IF(入力!P16="","",入力!P16)</f>
        <v>千葉県習志野市大久保3-7-13-305</v>
      </c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10"/>
      <c r="AU29" s="384"/>
      <c r="AV29" s="384"/>
      <c r="AW29" s="384"/>
      <c r="AX29" s="411" t="str">
        <f>IF(入力!AK16="","",入力!AK16)</f>
        <v>9244</v>
      </c>
      <c r="AY29" s="384"/>
      <c r="AZ29" s="384"/>
      <c r="BA29" s="384"/>
      <c r="BB29" s="73" t="s">
        <v>76</v>
      </c>
      <c r="BC29" s="384" t="str">
        <f>IF(入力!AP16="","",入力!AP16)</f>
        <v>7016</v>
      </c>
      <c r="BD29" s="384"/>
      <c r="BE29" s="384"/>
      <c r="BF29" s="41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5" t="s">
        <v>52</v>
      </c>
      <c r="D33" s="398"/>
      <c r="E33" s="398"/>
      <c r="F33" s="398" t="s">
        <v>53</v>
      </c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 t="s">
        <v>54</v>
      </c>
      <c r="R33" s="398"/>
      <c r="S33" s="398"/>
      <c r="T33" s="398" t="s">
        <v>55</v>
      </c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 t="s">
        <v>56</v>
      </c>
      <c r="AK33" s="398"/>
      <c r="AL33" s="398"/>
      <c r="AM33" s="398"/>
      <c r="AN33" s="398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 t="s">
        <v>57</v>
      </c>
      <c r="BA33" s="398"/>
      <c r="BB33" s="398"/>
      <c r="BC33" s="398"/>
      <c r="BD33" s="398"/>
      <c r="BE33" s="398"/>
      <c r="BF33" s="399"/>
    </row>
    <row r="34" spans="3:58" ht="15" customHeight="1">
      <c r="C34" s="426">
        <f>IF(入力!B25="","",入力!B25)</f>
        <v>1</v>
      </c>
      <c r="D34" s="427"/>
      <c r="E34" s="428"/>
      <c r="F34" s="413" t="str">
        <f>IF(入力!C26="","",入力!C25&amp;"　"&amp;入力!E25&amp;"
"&amp;入力!C26&amp;"　"&amp;入力!E26)</f>
        <v>エトウ　カリン
江藤　花梨</v>
      </c>
      <c r="G34" s="414"/>
      <c r="H34" s="414"/>
      <c r="I34" s="414"/>
      <c r="J34" s="414"/>
      <c r="K34" s="414"/>
      <c r="L34" s="414"/>
      <c r="M34" s="414"/>
      <c r="N34" s="414"/>
      <c r="O34" s="414"/>
      <c r="P34" s="415"/>
      <c r="Q34" s="400">
        <f>IF(入力!G25="","",入力!G25)</f>
        <v>6</v>
      </c>
      <c r="R34" s="401"/>
      <c r="S34" s="402"/>
      <c r="T34" s="419" t="str">
        <f>IF(入力!I25="","",入力!I25)</f>
        <v>三山東小学校</v>
      </c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1"/>
      <c r="AJ34" s="400">
        <f>IF(入力!M25="","",入力!M25)</f>
        <v>513660801</v>
      </c>
      <c r="AK34" s="401"/>
      <c r="AL34" s="401"/>
      <c r="AM34" s="401"/>
      <c r="AN34" s="401"/>
      <c r="AO34" s="401"/>
      <c r="AP34" s="401"/>
      <c r="AQ34" s="401"/>
      <c r="AR34" s="401"/>
      <c r="AS34" s="401"/>
      <c r="AT34" s="401"/>
      <c r="AU34" s="401"/>
      <c r="AV34" s="401"/>
      <c r="AW34" s="401"/>
      <c r="AX34" s="401"/>
      <c r="AY34" s="402"/>
      <c r="AZ34" s="400">
        <f>IF(入力!P25="","",入力!P25)</f>
        <v>143</v>
      </c>
      <c r="BA34" s="401"/>
      <c r="BB34" s="401"/>
      <c r="BC34" s="401"/>
      <c r="BD34" s="401"/>
      <c r="BE34" s="401"/>
      <c r="BF34" s="406"/>
    </row>
    <row r="35" spans="3:58" ht="15" customHeight="1">
      <c r="C35" s="429"/>
      <c r="D35" s="430"/>
      <c r="E35" s="431"/>
      <c r="F35" s="416"/>
      <c r="G35" s="417"/>
      <c r="H35" s="417"/>
      <c r="I35" s="417"/>
      <c r="J35" s="417"/>
      <c r="K35" s="417"/>
      <c r="L35" s="417"/>
      <c r="M35" s="417"/>
      <c r="N35" s="417"/>
      <c r="O35" s="417"/>
      <c r="P35" s="418"/>
      <c r="Q35" s="403"/>
      <c r="R35" s="404"/>
      <c r="S35" s="405"/>
      <c r="T35" s="422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423"/>
      <c r="AG35" s="423"/>
      <c r="AH35" s="423"/>
      <c r="AI35" s="424"/>
      <c r="AJ35" s="403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5"/>
      <c r="AZ35" s="403"/>
      <c r="BA35" s="404"/>
      <c r="BB35" s="404"/>
      <c r="BC35" s="404"/>
      <c r="BD35" s="404"/>
      <c r="BE35" s="404"/>
      <c r="BF35" s="407"/>
    </row>
    <row r="36" spans="3:58" ht="15" customHeight="1">
      <c r="C36" s="426">
        <f>IF(入力!B27="","",入力!B27)</f>
        <v>2</v>
      </c>
      <c r="D36" s="427"/>
      <c r="E36" s="428"/>
      <c r="F36" s="413" t="str">
        <f>IF(入力!C28="","",入力!C27&amp;"　"&amp;入力!E27&amp;"
"&amp;入力!C28&amp;"　"&amp;入力!E28)</f>
        <v>スズキ　サユ
鈴木　咲結</v>
      </c>
      <c r="G36" s="414"/>
      <c r="H36" s="414"/>
      <c r="I36" s="414"/>
      <c r="J36" s="414"/>
      <c r="K36" s="414"/>
      <c r="L36" s="414"/>
      <c r="M36" s="414"/>
      <c r="N36" s="414"/>
      <c r="O36" s="414"/>
      <c r="P36" s="415"/>
      <c r="Q36" s="400">
        <f>IF(入力!G27="","",入力!G27)</f>
        <v>6</v>
      </c>
      <c r="R36" s="401"/>
      <c r="S36" s="402"/>
      <c r="T36" s="419" t="str">
        <f>IF(入力!I27="","",入力!I27)</f>
        <v>三山東小学校</v>
      </c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1"/>
      <c r="AJ36" s="400">
        <f>IF(入力!M27="","",入力!M27)</f>
        <v>513660771</v>
      </c>
      <c r="AK36" s="401"/>
      <c r="AL36" s="401"/>
      <c r="AM36" s="401"/>
      <c r="AN36" s="401"/>
      <c r="AO36" s="401"/>
      <c r="AP36" s="401"/>
      <c r="AQ36" s="401"/>
      <c r="AR36" s="401"/>
      <c r="AS36" s="401"/>
      <c r="AT36" s="401"/>
      <c r="AU36" s="401"/>
      <c r="AV36" s="401"/>
      <c r="AW36" s="401"/>
      <c r="AX36" s="401"/>
      <c r="AY36" s="402"/>
      <c r="AZ36" s="400">
        <f>IF(入力!P27="","",入力!P27)</f>
        <v>148</v>
      </c>
      <c r="BA36" s="401"/>
      <c r="BB36" s="401"/>
      <c r="BC36" s="401"/>
      <c r="BD36" s="401"/>
      <c r="BE36" s="401"/>
      <c r="BF36" s="406"/>
    </row>
    <row r="37" spans="3:58" ht="15" customHeight="1">
      <c r="C37" s="429"/>
      <c r="D37" s="430"/>
      <c r="E37" s="431"/>
      <c r="F37" s="416"/>
      <c r="G37" s="417"/>
      <c r="H37" s="417"/>
      <c r="I37" s="417"/>
      <c r="J37" s="417"/>
      <c r="K37" s="417"/>
      <c r="L37" s="417"/>
      <c r="M37" s="417"/>
      <c r="N37" s="417"/>
      <c r="O37" s="417"/>
      <c r="P37" s="418"/>
      <c r="Q37" s="403"/>
      <c r="R37" s="404"/>
      <c r="S37" s="405"/>
      <c r="T37" s="422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4"/>
      <c r="AJ37" s="403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5"/>
      <c r="AZ37" s="403"/>
      <c r="BA37" s="404"/>
      <c r="BB37" s="404"/>
      <c r="BC37" s="404"/>
      <c r="BD37" s="404"/>
      <c r="BE37" s="404"/>
      <c r="BF37" s="407"/>
    </row>
    <row r="38" spans="3:58" ht="15" customHeight="1">
      <c r="C38" s="426" t="str">
        <f>IF(入力!B29="","",入力!B29)</f>
        <v>③</v>
      </c>
      <c r="D38" s="427"/>
      <c r="E38" s="428"/>
      <c r="F38" s="413" t="str">
        <f>IF(入力!C30="","",入力!C29&amp;"　"&amp;入力!E29&amp;"
"&amp;入力!C30&amp;"　"&amp;入力!E30)</f>
        <v>ハヤシ　アヤナ
林　綾奈</v>
      </c>
      <c r="G38" s="414"/>
      <c r="H38" s="414"/>
      <c r="I38" s="414"/>
      <c r="J38" s="414"/>
      <c r="K38" s="414"/>
      <c r="L38" s="414"/>
      <c r="M38" s="414"/>
      <c r="N38" s="414"/>
      <c r="O38" s="414"/>
      <c r="P38" s="415"/>
      <c r="Q38" s="400">
        <f>IF(入力!G29="","",入力!G29)</f>
        <v>6</v>
      </c>
      <c r="R38" s="401"/>
      <c r="S38" s="402"/>
      <c r="T38" s="419" t="str">
        <f>IF(入力!I29="","",入力!I29)</f>
        <v>三山東小学校</v>
      </c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1"/>
      <c r="AJ38" s="400">
        <f>IF(入力!M29="","",入力!M29)</f>
        <v>513660844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2"/>
      <c r="AZ38" s="400">
        <f>IF(入力!P29="","",入力!P29)</f>
        <v>156</v>
      </c>
      <c r="BA38" s="401"/>
      <c r="BB38" s="401"/>
      <c r="BC38" s="401"/>
      <c r="BD38" s="401"/>
      <c r="BE38" s="401"/>
      <c r="BF38" s="406"/>
    </row>
    <row r="39" spans="3:58" ht="15" customHeight="1">
      <c r="C39" s="429"/>
      <c r="D39" s="430"/>
      <c r="E39" s="431"/>
      <c r="F39" s="416"/>
      <c r="G39" s="417"/>
      <c r="H39" s="417"/>
      <c r="I39" s="417"/>
      <c r="J39" s="417"/>
      <c r="K39" s="417"/>
      <c r="L39" s="417"/>
      <c r="M39" s="417"/>
      <c r="N39" s="417"/>
      <c r="O39" s="417"/>
      <c r="P39" s="418"/>
      <c r="Q39" s="403"/>
      <c r="R39" s="404"/>
      <c r="S39" s="405"/>
      <c r="T39" s="422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3"/>
      <c r="AG39" s="423"/>
      <c r="AH39" s="423"/>
      <c r="AI39" s="424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5"/>
      <c r="AZ39" s="403"/>
      <c r="BA39" s="404"/>
      <c r="BB39" s="404"/>
      <c r="BC39" s="404"/>
      <c r="BD39" s="404"/>
      <c r="BE39" s="404"/>
      <c r="BF39" s="407"/>
    </row>
    <row r="40" spans="3:58" ht="15" customHeight="1">
      <c r="C40" s="426">
        <f>IF(入力!B31="","",入力!B31)</f>
        <v>4</v>
      </c>
      <c r="D40" s="427"/>
      <c r="E40" s="428"/>
      <c r="F40" s="413" t="str">
        <f>IF(入力!C32="","",入力!C31&amp;"　"&amp;入力!E31&amp;"
"&amp;入力!C32&amp;"　"&amp;入力!E32)</f>
        <v>ハルヤマ　ヒナタ
春山　日葵</v>
      </c>
      <c r="G40" s="414"/>
      <c r="H40" s="414"/>
      <c r="I40" s="414"/>
      <c r="J40" s="414"/>
      <c r="K40" s="414"/>
      <c r="L40" s="414"/>
      <c r="M40" s="414"/>
      <c r="N40" s="414"/>
      <c r="O40" s="414"/>
      <c r="P40" s="415"/>
      <c r="Q40" s="400">
        <f>IF(入力!G31="","",入力!G31)</f>
        <v>6</v>
      </c>
      <c r="R40" s="401"/>
      <c r="S40" s="402"/>
      <c r="T40" s="419" t="str">
        <f>IF(入力!I31="","",入力!I31)</f>
        <v>三山東小学校</v>
      </c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1"/>
      <c r="AJ40" s="400">
        <f>IF(入力!M31="","",入力!M31)</f>
        <v>513660837</v>
      </c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  <c r="AU40" s="401"/>
      <c r="AV40" s="401"/>
      <c r="AW40" s="401"/>
      <c r="AX40" s="401"/>
      <c r="AY40" s="402"/>
      <c r="AZ40" s="400">
        <f>IF(入力!P31="","",入力!P31)</f>
        <v>149</v>
      </c>
      <c r="BA40" s="401"/>
      <c r="BB40" s="401"/>
      <c r="BC40" s="401"/>
      <c r="BD40" s="401"/>
      <c r="BE40" s="401"/>
      <c r="BF40" s="406"/>
    </row>
    <row r="41" spans="3:58" ht="15" customHeight="1">
      <c r="C41" s="429"/>
      <c r="D41" s="430"/>
      <c r="E41" s="431"/>
      <c r="F41" s="416"/>
      <c r="G41" s="417"/>
      <c r="H41" s="417"/>
      <c r="I41" s="417"/>
      <c r="J41" s="417"/>
      <c r="K41" s="417"/>
      <c r="L41" s="417"/>
      <c r="M41" s="417"/>
      <c r="N41" s="417"/>
      <c r="O41" s="417"/>
      <c r="P41" s="418"/>
      <c r="Q41" s="403"/>
      <c r="R41" s="404"/>
      <c r="S41" s="405"/>
      <c r="T41" s="422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4"/>
      <c r="AJ41" s="403"/>
      <c r="AK41" s="404"/>
      <c r="AL41" s="404"/>
      <c r="AM41" s="404"/>
      <c r="AN41" s="404"/>
      <c r="AO41" s="404"/>
      <c r="AP41" s="404"/>
      <c r="AQ41" s="404"/>
      <c r="AR41" s="404"/>
      <c r="AS41" s="404"/>
      <c r="AT41" s="404"/>
      <c r="AU41" s="404"/>
      <c r="AV41" s="404"/>
      <c r="AW41" s="404"/>
      <c r="AX41" s="404"/>
      <c r="AY41" s="405"/>
      <c r="AZ41" s="403"/>
      <c r="BA41" s="404"/>
      <c r="BB41" s="404"/>
      <c r="BC41" s="404"/>
      <c r="BD41" s="404"/>
      <c r="BE41" s="404"/>
      <c r="BF41" s="407"/>
    </row>
    <row r="42" spans="3:58" ht="15" customHeight="1">
      <c r="C42" s="426">
        <f>IF(入力!B33="","",入力!B33)</f>
        <v>5</v>
      </c>
      <c r="D42" s="427"/>
      <c r="E42" s="428"/>
      <c r="F42" s="413" t="str">
        <f>IF(入力!C34="","",入力!C33&amp;"　"&amp;入力!E33&amp;"
"&amp;入力!C34&amp;"　"&amp;入力!E34)</f>
        <v>ヒラノ　ハルナ
平野　はるな</v>
      </c>
      <c r="G42" s="414"/>
      <c r="H42" s="414"/>
      <c r="I42" s="414"/>
      <c r="J42" s="414"/>
      <c r="K42" s="414"/>
      <c r="L42" s="414"/>
      <c r="M42" s="414"/>
      <c r="N42" s="414"/>
      <c r="O42" s="414"/>
      <c r="P42" s="415"/>
      <c r="Q42" s="400">
        <f>IF(入力!G33="","",入力!G33)</f>
        <v>6</v>
      </c>
      <c r="R42" s="401"/>
      <c r="S42" s="402"/>
      <c r="T42" s="419" t="str">
        <f>IF(入力!I33="","",入力!I33)</f>
        <v>三山東小学校</v>
      </c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1"/>
      <c r="AJ42" s="400">
        <f>IF(入力!M33="","",入力!M33)</f>
        <v>513660814</v>
      </c>
      <c r="AK42" s="401"/>
      <c r="AL42" s="401"/>
      <c r="AM42" s="401"/>
      <c r="AN42" s="401"/>
      <c r="AO42" s="401"/>
      <c r="AP42" s="401"/>
      <c r="AQ42" s="401"/>
      <c r="AR42" s="401"/>
      <c r="AS42" s="401"/>
      <c r="AT42" s="401"/>
      <c r="AU42" s="401"/>
      <c r="AV42" s="401"/>
      <c r="AW42" s="401"/>
      <c r="AX42" s="401"/>
      <c r="AY42" s="402"/>
      <c r="AZ42" s="400">
        <f>IF(入力!P33="","",入力!P33)</f>
        <v>153</v>
      </c>
      <c r="BA42" s="401"/>
      <c r="BB42" s="401"/>
      <c r="BC42" s="401"/>
      <c r="BD42" s="401"/>
      <c r="BE42" s="401"/>
      <c r="BF42" s="406"/>
    </row>
    <row r="43" spans="3:58" ht="15" customHeight="1">
      <c r="C43" s="429"/>
      <c r="D43" s="430"/>
      <c r="E43" s="431"/>
      <c r="F43" s="416"/>
      <c r="G43" s="417"/>
      <c r="H43" s="417"/>
      <c r="I43" s="417"/>
      <c r="J43" s="417"/>
      <c r="K43" s="417"/>
      <c r="L43" s="417"/>
      <c r="M43" s="417"/>
      <c r="N43" s="417"/>
      <c r="O43" s="417"/>
      <c r="P43" s="418"/>
      <c r="Q43" s="403"/>
      <c r="R43" s="404"/>
      <c r="S43" s="405"/>
      <c r="T43" s="422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3"/>
      <c r="AG43" s="423"/>
      <c r="AH43" s="423"/>
      <c r="AI43" s="424"/>
      <c r="AJ43" s="403"/>
      <c r="AK43" s="404"/>
      <c r="AL43" s="404"/>
      <c r="AM43" s="404"/>
      <c r="AN43" s="404"/>
      <c r="AO43" s="404"/>
      <c r="AP43" s="404"/>
      <c r="AQ43" s="404"/>
      <c r="AR43" s="404"/>
      <c r="AS43" s="404"/>
      <c r="AT43" s="404"/>
      <c r="AU43" s="404"/>
      <c r="AV43" s="404"/>
      <c r="AW43" s="404"/>
      <c r="AX43" s="404"/>
      <c r="AY43" s="405"/>
      <c r="AZ43" s="403"/>
      <c r="BA43" s="404"/>
      <c r="BB43" s="404"/>
      <c r="BC43" s="404"/>
      <c r="BD43" s="404"/>
      <c r="BE43" s="404"/>
      <c r="BF43" s="407"/>
    </row>
    <row r="44" spans="3:58" ht="15" customHeight="1">
      <c r="C44" s="426">
        <f>IF(入力!B35="","",入力!B35)</f>
        <v>6</v>
      </c>
      <c r="D44" s="427"/>
      <c r="E44" s="428"/>
      <c r="F44" s="413" t="str">
        <f>IF(入力!C36="","",入力!C35&amp;"　"&amp;入力!E35&amp;"
"&amp;入力!C36&amp;"　"&amp;入力!E36)</f>
        <v>フクシマ　アカリ
福嶋　彩花里</v>
      </c>
      <c r="G44" s="414"/>
      <c r="H44" s="414"/>
      <c r="I44" s="414"/>
      <c r="J44" s="414"/>
      <c r="K44" s="414"/>
      <c r="L44" s="414"/>
      <c r="M44" s="414"/>
      <c r="N44" s="414"/>
      <c r="O44" s="414"/>
      <c r="P44" s="415"/>
      <c r="Q44" s="400">
        <f>IF(入力!G35="","",入力!G35)</f>
        <v>6</v>
      </c>
      <c r="R44" s="401"/>
      <c r="S44" s="402"/>
      <c r="T44" s="419" t="str">
        <f>IF(入力!I35="","",入力!I35)</f>
        <v>三山東小学校</v>
      </c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1"/>
      <c r="AJ44" s="400">
        <f>IF(入力!M35="","",入力!M35)</f>
        <v>513660827</v>
      </c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  <c r="AU44" s="401"/>
      <c r="AV44" s="401"/>
      <c r="AW44" s="401"/>
      <c r="AX44" s="401"/>
      <c r="AY44" s="402"/>
      <c r="AZ44" s="400">
        <f>IF(入力!P35="","",入力!P35)</f>
        <v>150</v>
      </c>
      <c r="BA44" s="401"/>
      <c r="BB44" s="401"/>
      <c r="BC44" s="401"/>
      <c r="BD44" s="401"/>
      <c r="BE44" s="401"/>
      <c r="BF44" s="406"/>
    </row>
    <row r="45" spans="3:58" ht="15" customHeight="1">
      <c r="C45" s="429"/>
      <c r="D45" s="430"/>
      <c r="E45" s="431"/>
      <c r="F45" s="416"/>
      <c r="G45" s="417"/>
      <c r="H45" s="417"/>
      <c r="I45" s="417"/>
      <c r="J45" s="417"/>
      <c r="K45" s="417"/>
      <c r="L45" s="417"/>
      <c r="M45" s="417"/>
      <c r="N45" s="417"/>
      <c r="O45" s="417"/>
      <c r="P45" s="418"/>
      <c r="Q45" s="403"/>
      <c r="R45" s="404"/>
      <c r="S45" s="405"/>
      <c r="T45" s="422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4"/>
      <c r="AJ45" s="403"/>
      <c r="AK45" s="404"/>
      <c r="AL45" s="404"/>
      <c r="AM45" s="404"/>
      <c r="AN45" s="404"/>
      <c r="AO45" s="404"/>
      <c r="AP45" s="404"/>
      <c r="AQ45" s="404"/>
      <c r="AR45" s="404"/>
      <c r="AS45" s="404"/>
      <c r="AT45" s="404"/>
      <c r="AU45" s="404"/>
      <c r="AV45" s="404"/>
      <c r="AW45" s="404"/>
      <c r="AX45" s="404"/>
      <c r="AY45" s="405"/>
      <c r="AZ45" s="403"/>
      <c r="BA45" s="404"/>
      <c r="BB45" s="404"/>
      <c r="BC45" s="404"/>
      <c r="BD45" s="404"/>
      <c r="BE45" s="404"/>
      <c r="BF45" s="407"/>
    </row>
    <row r="46" spans="3:58" ht="15" customHeight="1">
      <c r="C46" s="426">
        <f>IF(入力!B37="","",入力!B37)</f>
        <v>7</v>
      </c>
      <c r="D46" s="427"/>
      <c r="E46" s="428"/>
      <c r="F46" s="413" t="str">
        <f>IF(入力!C38="","",入力!C37&amp;"　"&amp;入力!E37&amp;"
"&amp;入力!C38&amp;"　"&amp;入力!E38)</f>
        <v>ムラカミ　サナミ
村上　沙奈美</v>
      </c>
      <c r="G46" s="414"/>
      <c r="H46" s="414"/>
      <c r="I46" s="414"/>
      <c r="J46" s="414"/>
      <c r="K46" s="414"/>
      <c r="L46" s="414"/>
      <c r="M46" s="414"/>
      <c r="N46" s="414"/>
      <c r="O46" s="414"/>
      <c r="P46" s="415"/>
      <c r="Q46" s="400">
        <f>IF(入力!G37="","",入力!G37)</f>
        <v>6</v>
      </c>
      <c r="R46" s="401"/>
      <c r="S46" s="402"/>
      <c r="T46" s="419" t="str">
        <f>IF(入力!I37="","",入力!I37)</f>
        <v>三山東小学校</v>
      </c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1"/>
      <c r="AJ46" s="400">
        <f>IF(入力!M37="","",入力!M37)</f>
        <v>513660789</v>
      </c>
      <c r="AK46" s="401"/>
      <c r="AL46" s="401"/>
      <c r="AM46" s="401"/>
      <c r="AN46" s="401"/>
      <c r="AO46" s="401"/>
      <c r="AP46" s="401"/>
      <c r="AQ46" s="401"/>
      <c r="AR46" s="401"/>
      <c r="AS46" s="401"/>
      <c r="AT46" s="401"/>
      <c r="AU46" s="401"/>
      <c r="AV46" s="401"/>
      <c r="AW46" s="401"/>
      <c r="AX46" s="401"/>
      <c r="AY46" s="402"/>
      <c r="AZ46" s="400">
        <f>IF(入力!P37="","",入力!P37)</f>
        <v>155</v>
      </c>
      <c r="BA46" s="401"/>
      <c r="BB46" s="401"/>
      <c r="BC46" s="401"/>
      <c r="BD46" s="401"/>
      <c r="BE46" s="401"/>
      <c r="BF46" s="406"/>
    </row>
    <row r="47" spans="3:58" ht="15" customHeight="1">
      <c r="C47" s="429"/>
      <c r="D47" s="430"/>
      <c r="E47" s="431"/>
      <c r="F47" s="416"/>
      <c r="G47" s="417"/>
      <c r="H47" s="417"/>
      <c r="I47" s="417"/>
      <c r="J47" s="417"/>
      <c r="K47" s="417"/>
      <c r="L47" s="417"/>
      <c r="M47" s="417"/>
      <c r="N47" s="417"/>
      <c r="O47" s="417"/>
      <c r="P47" s="418"/>
      <c r="Q47" s="403"/>
      <c r="R47" s="404"/>
      <c r="S47" s="405"/>
      <c r="T47" s="422"/>
      <c r="U47" s="423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3"/>
      <c r="AI47" s="424"/>
      <c r="AJ47" s="403"/>
      <c r="AK47" s="404"/>
      <c r="AL47" s="404"/>
      <c r="AM47" s="404"/>
      <c r="AN47" s="404"/>
      <c r="AO47" s="404"/>
      <c r="AP47" s="404"/>
      <c r="AQ47" s="404"/>
      <c r="AR47" s="404"/>
      <c r="AS47" s="404"/>
      <c r="AT47" s="404"/>
      <c r="AU47" s="404"/>
      <c r="AV47" s="404"/>
      <c r="AW47" s="404"/>
      <c r="AX47" s="404"/>
      <c r="AY47" s="405"/>
      <c r="AZ47" s="403"/>
      <c r="BA47" s="404"/>
      <c r="BB47" s="404"/>
      <c r="BC47" s="404"/>
      <c r="BD47" s="404"/>
      <c r="BE47" s="404"/>
      <c r="BF47" s="407"/>
    </row>
    <row r="48" spans="3:58" ht="15" customHeight="1">
      <c r="C48" s="426">
        <f>IF(入力!B39="","",入力!B39)</f>
        <v>8</v>
      </c>
      <c r="D48" s="427"/>
      <c r="E48" s="428"/>
      <c r="F48" s="413" t="str">
        <f>IF(入力!C40="","",入力!C39&amp;"　"&amp;入力!E39&amp;"
"&amp;入力!C40&amp;"　"&amp;入力!E40)</f>
        <v>イワサ　エリカ
岩佐　絵梨香</v>
      </c>
      <c r="G48" s="414"/>
      <c r="H48" s="414"/>
      <c r="I48" s="414"/>
      <c r="J48" s="414"/>
      <c r="K48" s="414"/>
      <c r="L48" s="414"/>
      <c r="M48" s="414"/>
      <c r="N48" s="414"/>
      <c r="O48" s="414"/>
      <c r="P48" s="415"/>
      <c r="Q48" s="400">
        <f>IF(入力!G39="","",入力!G39)</f>
        <v>5</v>
      </c>
      <c r="R48" s="401"/>
      <c r="S48" s="402"/>
      <c r="T48" s="419" t="str">
        <f>IF(入力!I39="","",入力!I39)</f>
        <v>三山東小学校</v>
      </c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1"/>
      <c r="AJ48" s="400">
        <f>IF(入力!M39="","",入力!M39)</f>
        <v>514889607</v>
      </c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1"/>
      <c r="AX48" s="401"/>
      <c r="AY48" s="402"/>
      <c r="AZ48" s="400">
        <f>IF(入力!P39="","",入力!P39)</f>
        <v>139</v>
      </c>
      <c r="BA48" s="401"/>
      <c r="BB48" s="401"/>
      <c r="BC48" s="401"/>
      <c r="BD48" s="401"/>
      <c r="BE48" s="401"/>
      <c r="BF48" s="406"/>
    </row>
    <row r="49" spans="3:58" ht="15" customHeight="1">
      <c r="C49" s="429"/>
      <c r="D49" s="430"/>
      <c r="E49" s="431"/>
      <c r="F49" s="416"/>
      <c r="G49" s="417"/>
      <c r="H49" s="417"/>
      <c r="I49" s="417"/>
      <c r="J49" s="417"/>
      <c r="K49" s="417"/>
      <c r="L49" s="417"/>
      <c r="M49" s="417"/>
      <c r="N49" s="417"/>
      <c r="O49" s="417"/>
      <c r="P49" s="418"/>
      <c r="Q49" s="403"/>
      <c r="R49" s="404"/>
      <c r="S49" s="405"/>
      <c r="T49" s="422"/>
      <c r="U49" s="423"/>
      <c r="V49" s="423"/>
      <c r="W49" s="423"/>
      <c r="X49" s="423"/>
      <c r="Y49" s="423"/>
      <c r="Z49" s="423"/>
      <c r="AA49" s="423"/>
      <c r="AB49" s="423"/>
      <c r="AC49" s="423"/>
      <c r="AD49" s="423"/>
      <c r="AE49" s="423"/>
      <c r="AF49" s="423"/>
      <c r="AG49" s="423"/>
      <c r="AH49" s="423"/>
      <c r="AI49" s="424"/>
      <c r="AJ49" s="403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404"/>
      <c r="AW49" s="404"/>
      <c r="AX49" s="404"/>
      <c r="AY49" s="405"/>
      <c r="AZ49" s="403"/>
      <c r="BA49" s="404"/>
      <c r="BB49" s="404"/>
      <c r="BC49" s="404"/>
      <c r="BD49" s="404"/>
      <c r="BE49" s="404"/>
      <c r="BF49" s="407"/>
    </row>
    <row r="50" spans="3:58" ht="15" customHeight="1">
      <c r="C50" s="426">
        <f>IF(入力!B41="","",入力!B41)</f>
        <v>9</v>
      </c>
      <c r="D50" s="427"/>
      <c r="E50" s="428"/>
      <c r="F50" s="413" t="str">
        <f>IF(入力!C42="","",入力!C41&amp;"　"&amp;入力!E41&amp;"
"&amp;入力!C42&amp;"　"&amp;入力!E42)</f>
        <v>オチ　ナナカ
越智　ななか</v>
      </c>
      <c r="G50" s="414"/>
      <c r="H50" s="414"/>
      <c r="I50" s="414"/>
      <c r="J50" s="414"/>
      <c r="K50" s="414"/>
      <c r="L50" s="414"/>
      <c r="M50" s="414"/>
      <c r="N50" s="414"/>
      <c r="O50" s="414"/>
      <c r="P50" s="415"/>
      <c r="Q50" s="400">
        <f>IF(入力!G41="","",入力!G41)</f>
        <v>5</v>
      </c>
      <c r="R50" s="401"/>
      <c r="S50" s="402"/>
      <c r="T50" s="419" t="str">
        <f>IF(入力!I41="","",入力!I41)</f>
        <v>三山東小学校</v>
      </c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1"/>
      <c r="AJ50" s="400">
        <f>IF(入力!M41="","",入力!M41)</f>
        <v>514889631</v>
      </c>
      <c r="AK50" s="401"/>
      <c r="AL50" s="401"/>
      <c r="AM50" s="401"/>
      <c r="AN50" s="401"/>
      <c r="AO50" s="401"/>
      <c r="AP50" s="401"/>
      <c r="AQ50" s="401"/>
      <c r="AR50" s="401"/>
      <c r="AS50" s="401"/>
      <c r="AT50" s="401"/>
      <c r="AU50" s="401"/>
      <c r="AV50" s="401"/>
      <c r="AW50" s="401"/>
      <c r="AX50" s="401"/>
      <c r="AY50" s="402"/>
      <c r="AZ50" s="400">
        <f>IF(入力!P41="","",入力!P41)</f>
        <v>143</v>
      </c>
      <c r="BA50" s="401"/>
      <c r="BB50" s="401"/>
      <c r="BC50" s="401"/>
      <c r="BD50" s="401"/>
      <c r="BE50" s="401"/>
      <c r="BF50" s="406"/>
    </row>
    <row r="51" spans="3:58" ht="15" customHeight="1">
      <c r="C51" s="429"/>
      <c r="D51" s="430"/>
      <c r="E51" s="431"/>
      <c r="F51" s="416"/>
      <c r="G51" s="417"/>
      <c r="H51" s="417"/>
      <c r="I51" s="417"/>
      <c r="J51" s="417"/>
      <c r="K51" s="417"/>
      <c r="L51" s="417"/>
      <c r="M51" s="417"/>
      <c r="N51" s="417"/>
      <c r="O51" s="417"/>
      <c r="P51" s="418"/>
      <c r="Q51" s="403"/>
      <c r="R51" s="404"/>
      <c r="S51" s="405"/>
      <c r="T51" s="422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3"/>
      <c r="AI51" s="424"/>
      <c r="AJ51" s="403"/>
      <c r="AK51" s="404"/>
      <c r="AL51" s="404"/>
      <c r="AM51" s="404"/>
      <c r="AN51" s="404"/>
      <c r="AO51" s="404"/>
      <c r="AP51" s="404"/>
      <c r="AQ51" s="404"/>
      <c r="AR51" s="404"/>
      <c r="AS51" s="404"/>
      <c r="AT51" s="404"/>
      <c r="AU51" s="404"/>
      <c r="AV51" s="404"/>
      <c r="AW51" s="404"/>
      <c r="AX51" s="404"/>
      <c r="AY51" s="405"/>
      <c r="AZ51" s="403"/>
      <c r="BA51" s="404"/>
      <c r="BB51" s="404"/>
      <c r="BC51" s="404"/>
      <c r="BD51" s="404"/>
      <c r="BE51" s="404"/>
      <c r="BF51" s="407"/>
    </row>
    <row r="52" spans="3:58" ht="15" customHeight="1">
      <c r="C52" s="426">
        <f>IF(入力!B43="","",入力!B43)</f>
        <v>10</v>
      </c>
      <c r="D52" s="427"/>
      <c r="E52" s="428"/>
      <c r="F52" s="413" t="str">
        <f>IF(入力!C44="","",入力!C43&amp;"　"&amp;入力!E43&amp;"
"&amp;入力!C44&amp;"　"&amp;入力!E44)</f>
        <v>タカク　ミツキ
髙久　光希</v>
      </c>
      <c r="G52" s="414"/>
      <c r="H52" s="414"/>
      <c r="I52" s="414"/>
      <c r="J52" s="414"/>
      <c r="K52" s="414"/>
      <c r="L52" s="414"/>
      <c r="M52" s="414"/>
      <c r="N52" s="414"/>
      <c r="O52" s="414"/>
      <c r="P52" s="415"/>
      <c r="Q52" s="400">
        <f>IF(入力!G43="","",入力!G43)</f>
        <v>5</v>
      </c>
      <c r="R52" s="401"/>
      <c r="S52" s="402"/>
      <c r="T52" s="419" t="str">
        <f>IF(入力!I43="","",入力!I43)</f>
        <v>三山東小学校</v>
      </c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1"/>
      <c r="AJ52" s="400">
        <f>IF(入力!M43="","",入力!M43)</f>
        <v>514909329</v>
      </c>
      <c r="AK52" s="401"/>
      <c r="AL52" s="401"/>
      <c r="AM52" s="401"/>
      <c r="AN52" s="401"/>
      <c r="AO52" s="401"/>
      <c r="AP52" s="401"/>
      <c r="AQ52" s="401"/>
      <c r="AR52" s="401"/>
      <c r="AS52" s="401"/>
      <c r="AT52" s="401"/>
      <c r="AU52" s="401"/>
      <c r="AV52" s="401"/>
      <c r="AW52" s="401"/>
      <c r="AX52" s="401"/>
      <c r="AY52" s="402"/>
      <c r="AZ52" s="400">
        <f>IF(入力!P43="","",入力!P43)</f>
        <v>140</v>
      </c>
      <c r="BA52" s="401"/>
      <c r="BB52" s="401"/>
      <c r="BC52" s="401"/>
      <c r="BD52" s="401"/>
      <c r="BE52" s="401"/>
      <c r="BF52" s="406"/>
    </row>
    <row r="53" spans="3:58" ht="15" customHeight="1">
      <c r="C53" s="429"/>
      <c r="D53" s="430"/>
      <c r="E53" s="431"/>
      <c r="F53" s="416"/>
      <c r="G53" s="417"/>
      <c r="H53" s="417"/>
      <c r="I53" s="417"/>
      <c r="J53" s="417"/>
      <c r="K53" s="417"/>
      <c r="L53" s="417"/>
      <c r="M53" s="417"/>
      <c r="N53" s="417"/>
      <c r="O53" s="417"/>
      <c r="P53" s="418"/>
      <c r="Q53" s="403"/>
      <c r="R53" s="404"/>
      <c r="S53" s="405"/>
      <c r="T53" s="422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3"/>
      <c r="AI53" s="424"/>
      <c r="AJ53" s="403"/>
      <c r="AK53" s="404"/>
      <c r="AL53" s="404"/>
      <c r="AM53" s="404"/>
      <c r="AN53" s="404"/>
      <c r="AO53" s="404"/>
      <c r="AP53" s="404"/>
      <c r="AQ53" s="404"/>
      <c r="AR53" s="404"/>
      <c r="AS53" s="404"/>
      <c r="AT53" s="404"/>
      <c r="AU53" s="404"/>
      <c r="AV53" s="404"/>
      <c r="AW53" s="404"/>
      <c r="AX53" s="404"/>
      <c r="AY53" s="405"/>
      <c r="AZ53" s="403"/>
      <c r="BA53" s="404"/>
      <c r="BB53" s="404"/>
      <c r="BC53" s="404"/>
      <c r="BD53" s="404"/>
      <c r="BE53" s="404"/>
      <c r="BF53" s="407"/>
    </row>
    <row r="54" spans="3:58" ht="15" customHeight="1">
      <c r="C54" s="426">
        <f>IF(入力!B45="","",入力!B45)</f>
        <v>11</v>
      </c>
      <c r="D54" s="427"/>
      <c r="E54" s="428"/>
      <c r="F54" s="413" t="str">
        <f>IF(入力!C46="","",入力!C45&amp;"　"&amp;入力!E45&amp;"
"&amp;入力!C46&amp;"　"&amp;入力!E46)</f>
        <v>ヒラノ　アキコ
平野　晶子</v>
      </c>
      <c r="G54" s="414"/>
      <c r="H54" s="414"/>
      <c r="I54" s="414"/>
      <c r="J54" s="414"/>
      <c r="K54" s="414"/>
      <c r="L54" s="414"/>
      <c r="M54" s="414"/>
      <c r="N54" s="414"/>
      <c r="O54" s="414"/>
      <c r="P54" s="415"/>
      <c r="Q54" s="400">
        <f>IF(入力!G45="","",入力!G45)</f>
        <v>5</v>
      </c>
      <c r="R54" s="401"/>
      <c r="S54" s="402"/>
      <c r="T54" s="419" t="str">
        <f>IF(入力!I45="","",入力!I45)</f>
        <v>三山東小学校</v>
      </c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1"/>
      <c r="AJ54" s="400">
        <f>IF(入力!M45="","",入力!M45)</f>
        <v>514889662</v>
      </c>
      <c r="AK54" s="401"/>
      <c r="AL54" s="401"/>
      <c r="AM54" s="401"/>
      <c r="AN54" s="401"/>
      <c r="AO54" s="401"/>
      <c r="AP54" s="401"/>
      <c r="AQ54" s="401"/>
      <c r="AR54" s="401"/>
      <c r="AS54" s="401"/>
      <c r="AT54" s="401"/>
      <c r="AU54" s="401"/>
      <c r="AV54" s="401"/>
      <c r="AW54" s="401"/>
      <c r="AX54" s="401"/>
      <c r="AY54" s="402"/>
      <c r="AZ54" s="400">
        <f>IF(入力!P45="","",入力!P45)</f>
        <v>141</v>
      </c>
      <c r="BA54" s="401"/>
      <c r="BB54" s="401"/>
      <c r="BC54" s="401"/>
      <c r="BD54" s="401"/>
      <c r="BE54" s="401"/>
      <c r="BF54" s="406"/>
    </row>
    <row r="55" spans="3:58" ht="15" customHeight="1">
      <c r="C55" s="429"/>
      <c r="D55" s="430"/>
      <c r="E55" s="431"/>
      <c r="F55" s="416"/>
      <c r="G55" s="417"/>
      <c r="H55" s="417"/>
      <c r="I55" s="417"/>
      <c r="J55" s="417"/>
      <c r="K55" s="417"/>
      <c r="L55" s="417"/>
      <c r="M55" s="417"/>
      <c r="N55" s="417"/>
      <c r="O55" s="417"/>
      <c r="P55" s="418"/>
      <c r="Q55" s="403"/>
      <c r="R55" s="404"/>
      <c r="S55" s="405"/>
      <c r="T55" s="422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4"/>
      <c r="AJ55" s="403"/>
      <c r="AK55" s="404"/>
      <c r="AL55" s="404"/>
      <c r="AM55" s="404"/>
      <c r="AN55" s="404"/>
      <c r="AO55" s="404"/>
      <c r="AP55" s="404"/>
      <c r="AQ55" s="404"/>
      <c r="AR55" s="404"/>
      <c r="AS55" s="404"/>
      <c r="AT55" s="404"/>
      <c r="AU55" s="404"/>
      <c r="AV55" s="404"/>
      <c r="AW55" s="404"/>
      <c r="AX55" s="404"/>
      <c r="AY55" s="405"/>
      <c r="AZ55" s="403"/>
      <c r="BA55" s="404"/>
      <c r="BB55" s="404"/>
      <c r="BC55" s="404"/>
      <c r="BD55" s="404"/>
      <c r="BE55" s="404"/>
      <c r="BF55" s="407"/>
    </row>
    <row r="56" spans="3:58" ht="15" customHeight="1">
      <c r="C56" s="426">
        <f>IF(入力!B47="","",入力!B47)</f>
        <v>12</v>
      </c>
      <c r="D56" s="427"/>
      <c r="E56" s="428"/>
      <c r="F56" s="413" t="str">
        <f>IF(入力!C48="","",入力!C47&amp;"　"&amp;入力!E47&amp;"
"&amp;入力!C48&amp;"　"&amp;入力!E48)</f>
        <v>フジシロ　マイリ
藤城　苺里</v>
      </c>
      <c r="G56" s="414"/>
      <c r="H56" s="414"/>
      <c r="I56" s="414"/>
      <c r="J56" s="414"/>
      <c r="K56" s="414"/>
      <c r="L56" s="414"/>
      <c r="M56" s="414"/>
      <c r="N56" s="414"/>
      <c r="O56" s="414"/>
      <c r="P56" s="415"/>
      <c r="Q56" s="400">
        <f>IF(入力!G47="","",入力!G47)</f>
        <v>5</v>
      </c>
      <c r="R56" s="401"/>
      <c r="S56" s="402"/>
      <c r="T56" s="419" t="str">
        <f>IF(入力!I47="","",入力!I47)</f>
        <v>三山東小学校</v>
      </c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1"/>
      <c r="AJ56" s="400">
        <f>IF(入力!M47="","",入力!M47)</f>
        <v>514889596</v>
      </c>
      <c r="AK56" s="401"/>
      <c r="AL56" s="401"/>
      <c r="AM56" s="401"/>
      <c r="AN56" s="401"/>
      <c r="AO56" s="401"/>
      <c r="AP56" s="401"/>
      <c r="AQ56" s="401"/>
      <c r="AR56" s="401"/>
      <c r="AS56" s="401"/>
      <c r="AT56" s="401"/>
      <c r="AU56" s="401"/>
      <c r="AV56" s="401"/>
      <c r="AW56" s="401"/>
      <c r="AX56" s="401"/>
      <c r="AY56" s="402"/>
      <c r="AZ56" s="400">
        <f>IF(入力!P47="","",入力!P47)</f>
        <v>135</v>
      </c>
      <c r="BA56" s="401"/>
      <c r="BB56" s="401"/>
      <c r="BC56" s="401"/>
      <c r="BD56" s="401"/>
      <c r="BE56" s="401"/>
      <c r="BF56" s="406"/>
    </row>
    <row r="57" spans="3:58" ht="15" customHeight="1" thickBot="1">
      <c r="C57" s="432"/>
      <c r="D57" s="433"/>
      <c r="E57" s="434"/>
      <c r="F57" s="435"/>
      <c r="G57" s="436"/>
      <c r="H57" s="436"/>
      <c r="I57" s="436"/>
      <c r="J57" s="436"/>
      <c r="K57" s="436"/>
      <c r="L57" s="436"/>
      <c r="M57" s="436"/>
      <c r="N57" s="436"/>
      <c r="O57" s="436"/>
      <c r="P57" s="437"/>
      <c r="Q57" s="438"/>
      <c r="R57" s="439"/>
      <c r="S57" s="440"/>
      <c r="T57" s="441"/>
      <c r="U57" s="442"/>
      <c r="V57" s="442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3"/>
      <c r="AJ57" s="438"/>
      <c r="AK57" s="439"/>
      <c r="AL57" s="439"/>
      <c r="AM57" s="439"/>
      <c r="AN57" s="439"/>
      <c r="AO57" s="439"/>
      <c r="AP57" s="439"/>
      <c r="AQ57" s="439"/>
      <c r="AR57" s="439"/>
      <c r="AS57" s="439"/>
      <c r="AT57" s="439"/>
      <c r="AU57" s="439"/>
      <c r="AV57" s="439"/>
      <c r="AW57" s="439"/>
      <c r="AX57" s="439"/>
      <c r="AY57" s="440"/>
      <c r="AZ57" s="438"/>
      <c r="BA57" s="439"/>
      <c r="BB57" s="439"/>
      <c r="BC57" s="439"/>
      <c r="BD57" s="439"/>
      <c r="BE57" s="439"/>
      <c r="BF57" s="44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3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5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三山東小学校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4307033441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渡辺　拓也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514140030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宍戸　祐太</v>
      </c>
      <c r="D9" s="286"/>
      <c r="E9" s="286"/>
      <c r="F9" s="286"/>
      <c r="G9" s="275">
        <f>IF(入力!G9="","",入力!G9)</f>
        <v>504397527</v>
      </c>
      <c r="H9" s="275"/>
      <c r="I9" s="275"/>
      <c r="J9" s="275">
        <f>IF(入力!J9="","",入力!J9)</f>
        <v>283049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/>
      </c>
      <c r="D11" s="286"/>
      <c r="E11" s="286"/>
      <c r="F11" s="286"/>
      <c r="G11" s="275" t="str">
        <f>IF(入力!G11="","",入力!G11)</f>
        <v/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3"/>
      <c r="B14" s="273"/>
      <c r="C14" s="287"/>
      <c r="D14" s="288"/>
      <c r="E14" s="288"/>
      <c r="F14" s="288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3" t="s">
        <v>5</v>
      </c>
      <c r="B15" s="273"/>
      <c r="C15" s="285" t="str">
        <f>IF(入力!C16="","",入力!C16&amp;"　"&amp;入力!E16)</f>
        <v>渡辺　拓也</v>
      </c>
      <c r="D15" s="286"/>
      <c r="E15" s="286"/>
      <c r="F15" s="283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3"/>
      <c r="B16" s="273"/>
      <c r="C16" s="287"/>
      <c r="D16" s="288"/>
      <c r="E16" s="288"/>
      <c r="F16" s="284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3" t="s">
        <v>6</v>
      </c>
      <c r="B17" s="273"/>
      <c r="C17" s="276" t="str">
        <f>IF(入力!C17="","",入力!C17&amp;"　"&amp;入力!E17)</f>
        <v>千葉県習志野市大久保3-7-13-305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090-9244-7016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江藤　花梨</v>
      </c>
      <c r="D25" s="286"/>
      <c r="E25" s="286"/>
      <c r="F25" s="286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三山東小学校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513660801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鈴木　咲結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三山東小学校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513660771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 t="str">
        <f>IF(入力!B29="","",入力!B29)</f>
        <v>③</v>
      </c>
      <c r="C29" s="285" t="str">
        <f>IF(入力!C30="","",入力!C30&amp;"　"&amp;入力!E30)</f>
        <v>林　綾奈</v>
      </c>
      <c r="D29" s="286"/>
      <c r="E29" s="286"/>
      <c r="F29" s="286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三山東小学校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513660844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85" t="str">
        <f>IF(入力!C32="","",入力!C32&amp;"　"&amp;入力!E32)</f>
        <v>春山　日葵</v>
      </c>
      <c r="D31" s="286"/>
      <c r="E31" s="286"/>
      <c r="F31" s="286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三山東小学校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513660837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85" t="str">
        <f>IF(入力!C34="","",入力!C34&amp;"　"&amp;入力!E34)</f>
        <v>平野　はるな</v>
      </c>
      <c r="D33" s="286"/>
      <c r="E33" s="286"/>
      <c r="F33" s="286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三山東小学校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513660814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85" t="str">
        <f>IF(入力!C36="","",入力!C36&amp;"　"&amp;入力!E36)</f>
        <v>福嶋　彩花里</v>
      </c>
      <c r="D35" s="286"/>
      <c r="E35" s="286"/>
      <c r="F35" s="286"/>
      <c r="G35" s="273">
        <f>IF(入力!G35="","",入力!G35)</f>
        <v>6</v>
      </c>
      <c r="H35" s="273" t="str">
        <f>IF(入力!H35="","",入力!H35)</f>
        <v/>
      </c>
      <c r="I35" s="273" t="str">
        <f>IF(入力!I35="","",入力!I35)</f>
        <v>三山東小学校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513660827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85" t="str">
        <f>IF(入力!C38="","",入力!C38&amp;"　"&amp;入力!E38)</f>
        <v>村上　沙奈美</v>
      </c>
      <c r="D37" s="286"/>
      <c r="E37" s="286"/>
      <c r="F37" s="286"/>
      <c r="G37" s="273">
        <f>IF(入力!G37="","",入力!G37)</f>
        <v>6</v>
      </c>
      <c r="H37" s="273" t="str">
        <f>IF(入力!H37="","",入力!H37)</f>
        <v/>
      </c>
      <c r="I37" s="273" t="str">
        <f>IF(入力!I37="","",入力!I37)</f>
        <v>三山東小学校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513660789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85" t="str">
        <f>IF(入力!C40="","",入力!C40&amp;"　"&amp;入力!E40)</f>
        <v>岩佐　絵梨香</v>
      </c>
      <c r="D39" s="286"/>
      <c r="E39" s="286"/>
      <c r="F39" s="286"/>
      <c r="G39" s="273">
        <f>IF(入力!G39="","",入力!G39)</f>
        <v>5</v>
      </c>
      <c r="H39" s="273" t="str">
        <f>IF(入力!H39="","",入力!H39)</f>
        <v/>
      </c>
      <c r="I39" s="273" t="str">
        <f>IF(入力!I39="","",入力!I39)</f>
        <v>三山東小学校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514889607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85" t="str">
        <f>IF(入力!C42="","",入力!C42&amp;"　"&amp;入力!E42)</f>
        <v>越智　ななか</v>
      </c>
      <c r="D41" s="286"/>
      <c r="E41" s="286"/>
      <c r="F41" s="286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三山東小学校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514889631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85" t="str">
        <f>IF(入力!C44="","",入力!C44&amp;"　"&amp;入力!E44)</f>
        <v>髙久　光希</v>
      </c>
      <c r="D43" s="286"/>
      <c r="E43" s="286"/>
      <c r="F43" s="286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三山東小学校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514909329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85" t="str">
        <f>IF(入力!C46="","",入力!C46&amp;"　"&amp;入力!E46)</f>
        <v>平野　晶子</v>
      </c>
      <c r="D45" s="286"/>
      <c r="E45" s="286"/>
      <c r="F45" s="286"/>
      <c r="G45" s="273">
        <f>IF(入力!G45="","",入力!G45)</f>
        <v>5</v>
      </c>
      <c r="H45" s="273" t="str">
        <f>IF(入力!H45="","",入力!H45)</f>
        <v/>
      </c>
      <c r="I45" s="273" t="str">
        <f>IF(入力!I45="","",入力!I45)</f>
        <v>三山東小学校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514889662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85" t="str">
        <f>IF(入力!C48="","",入力!C48&amp;"　"&amp;入力!E48)</f>
        <v>藤城　苺里</v>
      </c>
      <c r="D47" s="286"/>
      <c r="E47" s="286"/>
      <c r="F47" s="286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三山東小学校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514889596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4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三山東小学校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4307033441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渡辺　拓也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514140030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宍戸　祐太</v>
      </c>
      <c r="D9" s="286"/>
      <c r="E9" s="286"/>
      <c r="F9" s="286"/>
      <c r="G9" s="275">
        <f>IF(入力!G9="","",入力!G9)</f>
        <v>504397527</v>
      </c>
      <c r="H9" s="275"/>
      <c r="I9" s="275"/>
      <c r="J9" s="275">
        <f>IF(入力!J9="","",入力!J9)</f>
        <v>283049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/>
      </c>
      <c r="D11" s="286"/>
      <c r="E11" s="286"/>
      <c r="F11" s="286"/>
      <c r="G11" s="275" t="str">
        <f>IF(入力!G11="","",入力!G11)</f>
        <v/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3"/>
      <c r="B14" s="273"/>
      <c r="C14" s="287"/>
      <c r="D14" s="288"/>
      <c r="E14" s="288"/>
      <c r="F14" s="288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3" t="s">
        <v>5</v>
      </c>
      <c r="B15" s="273"/>
      <c r="C15" s="285" t="str">
        <f>IF(入力!C16="","",入力!C16&amp;"　"&amp;入力!E16)</f>
        <v>渡辺　拓也</v>
      </c>
      <c r="D15" s="286"/>
      <c r="E15" s="286"/>
      <c r="F15" s="283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3"/>
      <c r="B16" s="273"/>
      <c r="C16" s="287"/>
      <c r="D16" s="288"/>
      <c r="E16" s="288"/>
      <c r="F16" s="284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3" t="s">
        <v>6</v>
      </c>
      <c r="B17" s="273"/>
      <c r="C17" s="276" t="str">
        <f>IF(入力!C17="","",入力!C17&amp;"　"&amp;入力!E17)</f>
        <v>千葉県習志野市大久保3-7-13-305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090-9244-7016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江藤　花梨</v>
      </c>
      <c r="D25" s="286"/>
      <c r="E25" s="286"/>
      <c r="F25" s="286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三山東小学校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513660801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鈴木　咲結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三山東小学校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513660771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 t="str">
        <f>IF(入力!B29="","",入力!B29)</f>
        <v>③</v>
      </c>
      <c r="C29" s="285" t="str">
        <f>IF(入力!C30="","",入力!C30&amp;"　"&amp;入力!E30)</f>
        <v>林　綾奈</v>
      </c>
      <c r="D29" s="286"/>
      <c r="E29" s="286"/>
      <c r="F29" s="286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三山東小学校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513660844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85" t="str">
        <f>IF(入力!C32="","",入力!C32&amp;"　"&amp;入力!E32)</f>
        <v>春山　日葵</v>
      </c>
      <c r="D31" s="286"/>
      <c r="E31" s="286"/>
      <c r="F31" s="286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三山東小学校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513660837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85" t="str">
        <f>IF(入力!C34="","",入力!C34&amp;"　"&amp;入力!E34)</f>
        <v>平野　はるな</v>
      </c>
      <c r="D33" s="286"/>
      <c r="E33" s="286"/>
      <c r="F33" s="286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三山東小学校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513660814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85" t="str">
        <f>IF(入力!C36="","",入力!C36&amp;"　"&amp;入力!E36)</f>
        <v>福嶋　彩花里</v>
      </c>
      <c r="D35" s="286"/>
      <c r="E35" s="286"/>
      <c r="F35" s="286"/>
      <c r="G35" s="273">
        <f>IF(入力!G35="","",入力!G35)</f>
        <v>6</v>
      </c>
      <c r="H35" s="273" t="str">
        <f>IF(入力!H35="","",入力!H35)</f>
        <v/>
      </c>
      <c r="I35" s="273" t="str">
        <f>IF(入力!I35="","",入力!I35)</f>
        <v>三山東小学校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513660827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85" t="str">
        <f>IF(入力!C38="","",入力!C38&amp;"　"&amp;入力!E38)</f>
        <v>村上　沙奈美</v>
      </c>
      <c r="D37" s="286"/>
      <c r="E37" s="286"/>
      <c r="F37" s="286"/>
      <c r="G37" s="273">
        <f>IF(入力!G37="","",入力!G37)</f>
        <v>6</v>
      </c>
      <c r="H37" s="273" t="str">
        <f>IF(入力!H37="","",入力!H37)</f>
        <v/>
      </c>
      <c r="I37" s="273" t="str">
        <f>IF(入力!I37="","",入力!I37)</f>
        <v>三山東小学校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513660789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85" t="str">
        <f>IF(入力!C40="","",入力!C40&amp;"　"&amp;入力!E40)</f>
        <v>岩佐　絵梨香</v>
      </c>
      <c r="D39" s="286"/>
      <c r="E39" s="286"/>
      <c r="F39" s="286"/>
      <c r="G39" s="273">
        <f>IF(入力!G39="","",入力!G39)</f>
        <v>5</v>
      </c>
      <c r="H39" s="273" t="str">
        <f>IF(入力!H39="","",入力!H39)</f>
        <v/>
      </c>
      <c r="I39" s="273" t="str">
        <f>IF(入力!I39="","",入力!I39)</f>
        <v>三山東小学校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514889607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85" t="str">
        <f>IF(入力!C42="","",入力!C42&amp;"　"&amp;入力!E42)</f>
        <v>越智　ななか</v>
      </c>
      <c r="D41" s="286"/>
      <c r="E41" s="286"/>
      <c r="F41" s="286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三山東小学校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514889631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85" t="str">
        <f>IF(入力!C44="","",入力!C44&amp;"　"&amp;入力!E44)</f>
        <v>髙久　光希</v>
      </c>
      <c r="D43" s="286"/>
      <c r="E43" s="286"/>
      <c r="F43" s="286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三山東小学校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514909329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85" t="str">
        <f>IF(入力!C46="","",入力!C46&amp;"　"&amp;入力!E46)</f>
        <v>平野　晶子</v>
      </c>
      <c r="D45" s="286"/>
      <c r="E45" s="286"/>
      <c r="F45" s="286"/>
      <c r="G45" s="273">
        <f>IF(入力!G45="","",入力!G45)</f>
        <v>5</v>
      </c>
      <c r="H45" s="273" t="str">
        <f>IF(入力!H45="","",入力!H45)</f>
        <v/>
      </c>
      <c r="I45" s="273" t="str">
        <f>IF(入力!I45="","",入力!I45)</f>
        <v>三山東小学校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514889662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85" t="str">
        <f>IF(入力!C48="","",入力!C48&amp;"　"&amp;入力!E48)</f>
        <v>藤城　苺里</v>
      </c>
      <c r="D47" s="286"/>
      <c r="E47" s="286"/>
      <c r="F47" s="286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三山東小学校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514889596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3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1"/>
      <c r="B5" s="452"/>
      <c r="C5" s="452"/>
      <c r="D5" s="452"/>
      <c r="E5" s="452"/>
      <c r="F5" s="452"/>
      <c r="G5" s="453"/>
      <c r="H5" s="29" t="str">
        <f>IF(入力!J3="","",入力!J3)</f>
        <v>女子</v>
      </c>
      <c r="I5" s="29">
        <f>入力!Y25</f>
        <v>12</v>
      </c>
      <c r="J5" s="454" t="str">
        <f>IF(入力!A55="","",入力!A55)</f>
        <v>　明るく元気に練習に取り組んでいます。挨拶から大きな声で張り切っています。サーブに磨きをかけて「常に強気」「つなぐ」バレーを目指して頑張ります！！</v>
      </c>
      <c r="K5" s="455"/>
      <c r="L5" s="455"/>
      <c r="M5" s="455"/>
      <c r="N5" s="455"/>
      <c r="O5" s="455"/>
      <c r="P5" s="455"/>
      <c r="Q5" s="45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京成大久保</v>
      </c>
      <c r="T7" s="33"/>
      <c r="U7" s="33">
        <f>IF(入力!C4="","",入力!C4)</f>
        <v>4307033441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渡辺</v>
      </c>
      <c r="D16" s="33" t="str">
        <f>IF(入力!E8="","",入力!E8)</f>
        <v>拓也</v>
      </c>
      <c r="E16" s="33" t="str">
        <f>IF(入力!C7="","",入力!C7)</f>
        <v>ワタナベ</v>
      </c>
      <c r="F16" s="33" t="str">
        <f>IF(入力!E7="","",入力!E7)</f>
        <v>タクヤ</v>
      </c>
      <c r="G16" s="33">
        <f>IF(入力!G7="","",入力!G7)</f>
        <v>514140030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27</v>
      </c>
      <c r="M16" s="33"/>
      <c r="N16" s="33"/>
      <c r="O16" s="33"/>
      <c r="P16" s="33"/>
      <c r="Q16" s="33"/>
      <c r="R16" s="33" t="str">
        <f>IF(入力!R7="","",入力!R7)</f>
        <v>275</v>
      </c>
      <c r="S16" s="33" t="str">
        <f>IF(入力!W7="","",入力!W7)</f>
        <v>0011</v>
      </c>
      <c r="T16" s="33" t="str">
        <f>IF(入力!P8="","",入力!P8)</f>
        <v>千葉県習志野市大久保3-7-13-305</v>
      </c>
      <c r="U16" s="33" t="str">
        <f>IF(入力!AL7="","",入力!AL7)</f>
        <v>090</v>
      </c>
      <c r="V16" s="33" t="str">
        <f>IF(入力!AK8="","",入力!AK8)</f>
        <v>9244</v>
      </c>
      <c r="W16" s="33" t="str">
        <f>IF(入力!AP8="","",入力!AP8)</f>
        <v>7016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宍戸</v>
      </c>
      <c r="D17" s="33" t="str">
        <f>IF(入力!E10="","",入力!E10)</f>
        <v>祐太</v>
      </c>
      <c r="E17" s="33" t="str">
        <f>IF(入力!C9="","",入力!C9)</f>
        <v>シシド</v>
      </c>
      <c r="F17" s="33" t="str">
        <f>IF(入力!E9="","",入力!E9)</f>
        <v>ユウタ</v>
      </c>
      <c r="G17" s="33">
        <f>IF(入力!G9="","",入力!G9)</f>
        <v>504397527</v>
      </c>
      <c r="H17" s="33">
        <f>IF(入力!J9="","",入力!J9)</f>
        <v>283049</v>
      </c>
      <c r="I17" s="33" t="str">
        <f>IF(入力!M9="","",入力!M9)</f>
        <v/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0825</v>
      </c>
      <c r="T17" s="33" t="str">
        <f>IF(入力!P10="","",入力!P10)</f>
        <v>千葉県船橋市前原西8-26-5-101</v>
      </c>
      <c r="U17" s="33" t="str">
        <f>IF(入力!AL9="","",入力!AL9)</f>
        <v>090</v>
      </c>
      <c r="V17" s="33" t="str">
        <f>IF(入力!AK10="","",入力!AK10)</f>
        <v>6786</v>
      </c>
      <c r="W17" s="33" t="str">
        <f>IF(入力!AP10="","",入力!AP10)</f>
        <v>9748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拓也</v>
      </c>
      <c r="E22" s="33" t="str">
        <f>IF(入力!C15="","",入力!C15)</f>
        <v>ワタナベ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27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275</v>
      </c>
      <c r="S22" s="33" t="str">
        <f>IF(入力!W15="","",入力!W15)</f>
        <v>0011</v>
      </c>
      <c r="T22" s="33" t="str">
        <f>IF(入力!P16="","",入力!P16)</f>
        <v>千葉県習志野市大久保3-7-13-305</v>
      </c>
      <c r="U22" s="33" t="str">
        <f>IF(入力!AL15="","",入力!AL15)</f>
        <v>090</v>
      </c>
      <c r="V22" s="33" t="str">
        <f>IF(入力!AK16="","",入力!AK16)</f>
        <v>9244</v>
      </c>
      <c r="W22" s="33" t="str">
        <f>IF(入力!AP16="","",入力!AP16)</f>
        <v>7016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林</v>
      </c>
      <c r="D24" s="75" t="str">
        <f>VLOOKUP($B$51,$A$53:$F$352,4)</f>
        <v>綾奈</v>
      </c>
      <c r="E24" s="75" t="str">
        <f>VLOOKUP($B$51,$A$53:$F$352,5)</f>
        <v>ハヤシ</v>
      </c>
      <c r="F24" s="75" t="str">
        <f>VLOOKUP($B$51,$A$53:$F$352,6)</f>
        <v>アヤナ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江藤</v>
      </c>
      <c r="D53" s="33" t="str">
        <f>IF(入力!E26="","",入力!E26)</f>
        <v>花梨</v>
      </c>
      <c r="E53" s="33" t="str">
        <f>IF(入力!C25="","",入力!C25)</f>
        <v>エトウ</v>
      </c>
      <c r="F53" s="33" t="str">
        <f>IF(入力!E25="","",入力!E25)</f>
        <v>カリン</v>
      </c>
      <c r="G53" s="33">
        <f>IF(入力!M25="","",入力!M25)</f>
        <v>513660801</v>
      </c>
      <c r="H53" s="33" t="str">
        <f>IF(入力!I25="","",入力!I25)</f>
        <v>三山東小学校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咲結</v>
      </c>
      <c r="E54" s="33" t="str">
        <f>IF(入力!C27="","",入力!C27)</f>
        <v>スズキ</v>
      </c>
      <c r="F54" s="33" t="str">
        <f>IF(入力!E27="","",入力!E27)</f>
        <v>サユ</v>
      </c>
      <c r="G54" s="33">
        <f>IF(入力!M27="","",入力!M27)</f>
        <v>513660771</v>
      </c>
      <c r="H54" s="33" t="str">
        <f>IF(入力!I27="","",入力!I27)</f>
        <v>三山東小学校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林</v>
      </c>
      <c r="D55" s="33" t="str">
        <f>IF(入力!E30="","",入力!E30)</f>
        <v>綾奈</v>
      </c>
      <c r="E55" s="33" t="str">
        <f>IF(入力!C29="","",入力!C29)</f>
        <v>ハヤシ</v>
      </c>
      <c r="F55" s="33" t="str">
        <f>IF(入力!E29="","",入力!E29)</f>
        <v>アヤナ</v>
      </c>
      <c r="G55" s="33">
        <f>IF(入力!M29="","",入力!M29)</f>
        <v>513660844</v>
      </c>
      <c r="H55" s="33" t="str">
        <f>IF(入力!I29="","",入力!I29)</f>
        <v>三山東小学校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春山</v>
      </c>
      <c r="D56" s="33" t="str">
        <f>IF(入力!E32="","",入力!E32)</f>
        <v>日葵</v>
      </c>
      <c r="E56" s="33" t="str">
        <f>IF(入力!C31="","",入力!C31)</f>
        <v>ハルヤマ</v>
      </c>
      <c r="F56" s="33" t="str">
        <f>IF(入力!E31="","",入力!E31)</f>
        <v>ヒナタ</v>
      </c>
      <c r="G56" s="33">
        <f>IF(入力!M31="","",入力!M31)</f>
        <v>513660837</v>
      </c>
      <c r="H56" s="33" t="str">
        <f>IF(入力!I31="","",入力!I31)</f>
        <v>三山東小学校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はるな</v>
      </c>
      <c r="E57" s="33" t="str">
        <f>IF(入力!C33="","",入力!C33)</f>
        <v>ヒラノ</v>
      </c>
      <c r="F57" s="33" t="str">
        <f>IF(入力!E33="","",入力!E33)</f>
        <v>ハルナ</v>
      </c>
      <c r="G57" s="33">
        <f>IF(入力!M33="","",入力!M33)</f>
        <v>513660814</v>
      </c>
      <c r="H57" s="33" t="str">
        <f>IF(入力!I33="","",入力!I33)</f>
        <v>三山東小学校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福嶋</v>
      </c>
      <c r="D58" s="33" t="str">
        <f>IF(入力!E36="","",入力!E36)</f>
        <v>彩花里</v>
      </c>
      <c r="E58" s="33" t="str">
        <f>IF(入力!C35="","",入力!C35)</f>
        <v>フクシマ</v>
      </c>
      <c r="F58" s="33" t="str">
        <f>IF(入力!E35="","",入力!E35)</f>
        <v>アカリ</v>
      </c>
      <c r="G58" s="33">
        <f>IF(入力!M35="","",入力!M35)</f>
        <v>513660827</v>
      </c>
      <c r="H58" s="33" t="str">
        <f>IF(入力!I35="","",入力!I35)</f>
        <v>三山東小学校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村上</v>
      </c>
      <c r="D59" s="33" t="str">
        <f>IF(入力!E38="","",入力!E38)</f>
        <v>沙奈美</v>
      </c>
      <c r="E59" s="33" t="str">
        <f>IF(入力!C37="","",入力!C37)</f>
        <v>ムラカミ</v>
      </c>
      <c r="F59" s="33" t="str">
        <f>IF(入力!E37="","",入力!E37)</f>
        <v>サナミ</v>
      </c>
      <c r="G59" s="33">
        <f>IF(入力!M37="","",入力!M37)</f>
        <v>513660789</v>
      </c>
      <c r="H59" s="33" t="str">
        <f>IF(入力!I37="","",入力!I37)</f>
        <v>三山東小学校</v>
      </c>
      <c r="I59" s="33">
        <f>IF(入力!G37="","",入力!G37)</f>
        <v>6</v>
      </c>
      <c r="J59" s="33">
        <f>IF(入力!P37="","",入力!P37)</f>
        <v>155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岩佐</v>
      </c>
      <c r="D60" s="33" t="str">
        <f>IF(入力!E40="","",入力!E40)</f>
        <v>絵梨香</v>
      </c>
      <c r="E60" s="33" t="str">
        <f>IF(入力!C39="","",入力!C39)</f>
        <v>イワサ</v>
      </c>
      <c r="F60" s="33" t="str">
        <f>IF(入力!E39="","",入力!E39)</f>
        <v>エリカ</v>
      </c>
      <c r="G60" s="33">
        <f>IF(入力!M39="","",入力!M39)</f>
        <v>514889607</v>
      </c>
      <c r="H60" s="33" t="str">
        <f>IF(入力!I39="","",入力!I39)</f>
        <v>三山東小学校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越智</v>
      </c>
      <c r="D61" s="33" t="str">
        <f>IF(入力!E42="","",入力!E42)</f>
        <v>ななか</v>
      </c>
      <c r="E61" s="33" t="str">
        <f>IF(入力!C41="","",入力!C41)</f>
        <v>オチ</v>
      </c>
      <c r="F61" s="33" t="str">
        <f>IF(入力!E41="","",入力!E41)</f>
        <v>ナナカ</v>
      </c>
      <c r="G61" s="33">
        <f>IF(入力!M41="","",入力!M41)</f>
        <v>514889631</v>
      </c>
      <c r="H61" s="33" t="str">
        <f>IF(入力!I41="","",入力!I41)</f>
        <v>三山東小学校</v>
      </c>
      <c r="I61" s="33">
        <f>IF(入力!G41="","",入力!G41)</f>
        <v>5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髙久</v>
      </c>
      <c r="D62" s="33" t="str">
        <f>IF(入力!E44="","",入力!E44)</f>
        <v>光希</v>
      </c>
      <c r="E62" s="33" t="str">
        <f>IF(入力!C43="","",入力!C43)</f>
        <v>タカク</v>
      </c>
      <c r="F62" s="33" t="str">
        <f>IF(入力!E43="","",入力!E43)</f>
        <v>ミツキ</v>
      </c>
      <c r="G62" s="33">
        <f>IF(入力!M43="","",入力!M43)</f>
        <v>514909329</v>
      </c>
      <c r="H62" s="33" t="str">
        <f>IF(入力!I43="","",入力!I43)</f>
        <v>三山東小学校</v>
      </c>
      <c r="I62" s="33">
        <f>IF(入力!G43="","",入力!G43)</f>
        <v>5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平野</v>
      </c>
      <c r="D63" s="33" t="str">
        <f>IF(入力!E46="","",入力!E46)</f>
        <v>晶子</v>
      </c>
      <c r="E63" s="33" t="str">
        <f>IF(入力!C45="","",入力!C45)</f>
        <v>ヒラノ</v>
      </c>
      <c r="F63" s="33" t="str">
        <f>IF(入力!E45="","",入力!E45)</f>
        <v>アキコ</v>
      </c>
      <c r="G63" s="33">
        <f>IF(入力!M45="","",入力!M45)</f>
        <v>514889662</v>
      </c>
      <c r="H63" s="33" t="str">
        <f>IF(入力!I45="","",入力!I45)</f>
        <v>三山東小学校</v>
      </c>
      <c r="I63" s="33">
        <f>IF(入力!G45="","",入力!G45)</f>
        <v>5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藤城</v>
      </c>
      <c r="D64" s="33" t="str">
        <f>IF(入力!E48="","",入力!E48)</f>
        <v>苺里</v>
      </c>
      <c r="E64" s="33" t="str">
        <f>IF(入力!C47="","",入力!C47)</f>
        <v>フジシロ</v>
      </c>
      <c r="F64" s="33" t="str">
        <f>IF(入力!E47="","",入力!E47)</f>
        <v>マイリ</v>
      </c>
      <c r="G64" s="33">
        <f>IF(入力!M47="","",入力!M47)</f>
        <v>514889596</v>
      </c>
      <c r="H64" s="33" t="str">
        <f>IF(入力!I47="","",入力!I47)</f>
        <v>三山東小学校</v>
      </c>
      <c r="I64" s="33">
        <f>IF(入力!G47="","",入力!G47)</f>
        <v>5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2017-09-25T10:44:30Z</dcterms:modified>
</cp:coreProperties>
</file>