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3.93\Data\⑧部活、クラブ、委員会\バレーボール部\令和３年度\６月県大会\"/>
    </mc:Choice>
  </mc:AlternateContent>
  <xr:revisionPtr revIDLastSave="0" documentId="13_ncr:1_{3E213831-EFB0-40EE-9A55-EEF6E7B97148}" xr6:coauthVersionLast="36" xr6:coauthVersionMax="36" xr10:uidLastSave="{00000000-0000-0000-0000-000000000000}"/>
  <workbookProtection lockStructure="1"/>
  <bookViews>
    <workbookView xWindow="600" yWindow="30" windowWidth="19400" windowHeight="80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<sst xmlns="http://schemas.openxmlformats.org/spreadsheetml/2006/main" count="429" uniqueCount="287">
  <si>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</si>
  <si>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</si>
  <si>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</si>
  <si>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</si>
  <si>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</si>
  <si>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</si>
  <si>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</si>
  <si>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</si>
  <si>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</si>
  <si>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</si>
  <si>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</si>
  <si>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</si>
  <si>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</si>
  <si>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</si>
  <si>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</si>
  <si>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</si>
  <si>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</si>
  <si>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</si>
  <si>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</si>
  <si>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</si>
  <si>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</si>
  <si>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</si>
  <si>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</si>
  <si>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</si>
  <si>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</si>
  <si>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</si>
  <si>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</si>
  <si>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</si>
  <si>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</si>
  <si>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</si>
  <si>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</si>
  <si>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</si>
  <si>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</si>
  <si>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</si>
  <si>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</si>
  <si>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</si>
  <si>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</si>
  <si>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</si>
  <si>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</si>
  <si>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</si>
  <si>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</si>
  <si>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</si>
  <si>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</si>
  <si>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</si>
  <si>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</si>
  <si>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</si>
  <si>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</si>
  <si>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</si>
  <si>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</si>
  <si>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</si>
  <si>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</si>
  <si>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</si>
  <si>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</si>
  <si>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</si>
  <si>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</si>
  <si>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</si>
  <si>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</si>
  <si>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</si>
  <si>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</si>
  <si>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</si>
  <si>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</si>
  <si>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</si>
  <si>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</si>
  <si>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</si>
  <si>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</si>
  <si>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</si>
  <si>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</si>
  <si>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</si>
  <si>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</si>
  <si>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</si>
  <si>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</si>
  <si>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</si>
  <si>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</si>
  <si>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</si>
  <si>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</si>
  <si>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</si>
  <si>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</si>
  <si>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</si>
  <si>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</si>
  <si>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</si>
  <si>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</si>
  <si>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</si>
  <si>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</si>
  <si>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</si>
  <si>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</si>
  <si>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</si>
  <si>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</si>
  <si>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</si>
  <si>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</si>
  <si>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</si>
  <si>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</si>
  <si>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</si>
  <si>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</si>
  <si>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</si>
  <si>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</si>
  <si>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</si>
  <si>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</si>
  <si>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</si>
  <si>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</si>
  <si>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</si>
  <si>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</si>
  <si>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</si>
  <si>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</si>
  <si>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</si>
  <si>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</si>
  <si>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</si>
  <si>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</si>
  <si>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</si>
  <si>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</si>
  <si>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</si>
  <si>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</si>
  <si>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</si>
  <si>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</si>
  <si>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</si>
  <si>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</si>
  <si>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</si>
  <si>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</si>
  <si>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</si>
  <si>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</si>
  <si>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</si>
  <si>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</si>
  <si>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</si>
  <si>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</si>
  <si>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</si>
  <si>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</si>
  <si>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</si>
  <si>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</si>
  <si>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</si>
  <si>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</si>
  <si>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</si>
  <si>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</si>
  <si>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</si>
  <si>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</si>
  <si>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</si>
  <si>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</si>
  <si>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</si>
  <si>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</si>
  <si>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</si>
  <si>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</si>
  <si>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</si>
  <si>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</si>
  <si>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</si>
  <si>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</si>
  <si>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</si>
  <si>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</si>
  <si>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</si>
  <si>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</si>
  <si>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</si>
  <si>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</si>
  <si>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</si>
  <si>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</si>
  <si>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</si>
  <si>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</si>
  <si>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</si>
  <si>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</si>
  <si>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</si>
  <si>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</si>
  <si>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</si>
  <si>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</si>
  <si>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</si>
  <si>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</si>
  <si>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</si>
  <si>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</si>
  <si>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</si>
  <si>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</si>
  <si>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</si>
  <si>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</si>
  <si>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</si>
  <si>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</si>
  <si>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</si>
  <si>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</si>
  <si>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</si>
  <si>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</si>
  <si>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</si>
  <si>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</si>
  <si>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</si>
  <si>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</si>
  <si>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</si>
  <si>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</si>
  <si>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</si>
  <si>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</si>
  <si>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</si>
  <si>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</si>
  <si>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</si>
  <si>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</si>
  <si>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</si>
  <si>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</si>
  <si>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</si>
  <si>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</si>
  <si>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</si>
  <si>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</si>
  <si>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</si>
  <si>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</si>
  <si>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</si>
  <si>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</si>
  <si>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</si>
  <si>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</si>
  <si>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</si>
  <si>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</si>
  <si>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</si>
  <si>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三山東小学校</t>
    <rPh sb="0" eb="2">
      <t>ミヤマ</t>
    </rPh>
    <rPh sb="2" eb="3">
      <t>ヒガシ</t>
    </rPh>
    <rPh sb="3" eb="6">
      <t>ショウガッコウ</t>
    </rPh>
    <phoneticPr fontId="2"/>
  </si>
  <si>
    <t>ミヤマヒガシショウガッコウ</t>
    <phoneticPr fontId="2"/>
  </si>
  <si>
    <t>船橋市</t>
    <rPh sb="0" eb="3">
      <t>フナバシシ</t>
    </rPh>
    <phoneticPr fontId="2"/>
  </si>
  <si>
    <t>大久保</t>
    <rPh sb="0" eb="3">
      <t>オオクボ</t>
    </rPh>
    <phoneticPr fontId="2"/>
  </si>
  <si>
    <t>三山</t>
    <rPh sb="0" eb="2">
      <t>ミヤマ</t>
    </rPh>
    <phoneticPr fontId="2"/>
  </si>
  <si>
    <t>大智</t>
    <rPh sb="0" eb="2">
      <t>ダイチ</t>
    </rPh>
    <phoneticPr fontId="2"/>
  </si>
  <si>
    <t>ミヤマ</t>
    <phoneticPr fontId="2"/>
  </si>
  <si>
    <t>ダイチ</t>
    <phoneticPr fontId="2"/>
  </si>
  <si>
    <t>吉田</t>
    <rPh sb="0" eb="2">
      <t>ヨシダ</t>
    </rPh>
    <phoneticPr fontId="2"/>
  </si>
  <si>
    <t>直人</t>
    <rPh sb="0" eb="2">
      <t>ナオト</t>
    </rPh>
    <phoneticPr fontId="2"/>
  </si>
  <si>
    <t>ヨシダ</t>
    <phoneticPr fontId="2"/>
  </si>
  <si>
    <t>ナオト</t>
    <phoneticPr fontId="2"/>
  </si>
  <si>
    <t>松本</t>
    <rPh sb="0" eb="2">
      <t>マツモト</t>
    </rPh>
    <phoneticPr fontId="2"/>
  </si>
  <si>
    <t>直己</t>
    <rPh sb="0" eb="2">
      <t>ナオキ</t>
    </rPh>
    <phoneticPr fontId="2"/>
  </si>
  <si>
    <t>マツモト</t>
    <phoneticPr fontId="2"/>
  </si>
  <si>
    <t>ナオキ</t>
    <phoneticPr fontId="2"/>
  </si>
  <si>
    <t>274</t>
    <phoneticPr fontId="2"/>
  </si>
  <si>
    <t>0063</t>
    <phoneticPr fontId="2"/>
  </si>
  <si>
    <t>080</t>
    <phoneticPr fontId="2"/>
  </si>
  <si>
    <t>5419</t>
    <phoneticPr fontId="2"/>
  </si>
  <si>
    <t>3292</t>
    <phoneticPr fontId="2"/>
  </si>
  <si>
    <t>千葉県船橋市習志野台1-32-26-108</t>
    <rPh sb="0" eb="3">
      <t>チバケン</t>
    </rPh>
    <rPh sb="3" eb="6">
      <t>フナバシシ</t>
    </rPh>
    <rPh sb="6" eb="10">
      <t>ナラシノダイ</t>
    </rPh>
    <phoneticPr fontId="2"/>
  </si>
  <si>
    <t>0077</t>
    <phoneticPr fontId="2"/>
  </si>
  <si>
    <t>千葉県船橋市薬円台5-33-10</t>
    <rPh sb="0" eb="3">
      <t>チバケン</t>
    </rPh>
    <rPh sb="3" eb="6">
      <t>フナバシシ</t>
    </rPh>
    <rPh sb="6" eb="9">
      <t>ヤクエンダイ</t>
    </rPh>
    <phoneticPr fontId="2"/>
  </si>
  <si>
    <t>大澤</t>
    <rPh sb="0" eb="2">
      <t>オオサワ</t>
    </rPh>
    <phoneticPr fontId="2"/>
  </si>
  <si>
    <t>心花</t>
    <rPh sb="0" eb="2">
      <t>ココロハナ</t>
    </rPh>
    <phoneticPr fontId="2"/>
  </si>
  <si>
    <t>オオサワ</t>
    <phoneticPr fontId="2"/>
  </si>
  <si>
    <t>ココナ</t>
    <phoneticPr fontId="2"/>
  </si>
  <si>
    <t>越智</t>
    <rPh sb="0" eb="2">
      <t>オチ</t>
    </rPh>
    <phoneticPr fontId="2"/>
  </si>
  <si>
    <t>かえら</t>
    <phoneticPr fontId="2"/>
  </si>
  <si>
    <t>オチ</t>
    <phoneticPr fontId="2"/>
  </si>
  <si>
    <t>カエラ</t>
    <phoneticPr fontId="2"/>
  </si>
  <si>
    <t>社本</t>
    <rPh sb="0" eb="2">
      <t>シャモト</t>
    </rPh>
    <phoneticPr fontId="2"/>
  </si>
  <si>
    <t>羽奏</t>
    <rPh sb="0" eb="1">
      <t>ワ</t>
    </rPh>
    <rPh sb="1" eb="2">
      <t>カナ</t>
    </rPh>
    <phoneticPr fontId="2"/>
  </si>
  <si>
    <t>シャモト</t>
    <phoneticPr fontId="2"/>
  </si>
  <si>
    <t>ワカナ</t>
    <phoneticPr fontId="2"/>
  </si>
  <si>
    <t>金山</t>
    <rPh sb="0" eb="2">
      <t>カネヤマ</t>
    </rPh>
    <phoneticPr fontId="2"/>
  </si>
  <si>
    <t>柚月</t>
    <rPh sb="0" eb="2">
      <t>ユズキ</t>
    </rPh>
    <phoneticPr fontId="2"/>
  </si>
  <si>
    <t>カネヤマ</t>
    <phoneticPr fontId="2"/>
  </si>
  <si>
    <t>ユズキ</t>
    <phoneticPr fontId="2"/>
  </si>
  <si>
    <t>関口</t>
    <rPh sb="0" eb="2">
      <t>セキグチ</t>
    </rPh>
    <phoneticPr fontId="2"/>
  </si>
  <si>
    <t>珠優</t>
    <rPh sb="0" eb="1">
      <t>タマ</t>
    </rPh>
    <rPh sb="1" eb="2">
      <t>ユウ</t>
    </rPh>
    <phoneticPr fontId="2"/>
  </si>
  <si>
    <t>セキグチ</t>
    <phoneticPr fontId="2"/>
  </si>
  <si>
    <t>ミヒロ</t>
    <phoneticPr fontId="2"/>
  </si>
  <si>
    <t>蓮池</t>
    <rPh sb="0" eb="2">
      <t>ハスイケ</t>
    </rPh>
    <phoneticPr fontId="2"/>
  </si>
  <si>
    <t>亜紗緋</t>
    <rPh sb="0" eb="1">
      <t>ア</t>
    </rPh>
    <rPh sb="1" eb="2">
      <t>シャ</t>
    </rPh>
    <rPh sb="2" eb="3">
      <t>ヒ</t>
    </rPh>
    <phoneticPr fontId="2"/>
  </si>
  <si>
    <t>ハスイケ</t>
    <phoneticPr fontId="2"/>
  </si>
  <si>
    <t>アサヒ</t>
    <phoneticPr fontId="2"/>
  </si>
  <si>
    <t>村田</t>
    <rPh sb="0" eb="2">
      <t>ムラタ</t>
    </rPh>
    <phoneticPr fontId="2"/>
  </si>
  <si>
    <t>花帆</t>
    <rPh sb="0" eb="2">
      <t>カホ</t>
    </rPh>
    <phoneticPr fontId="2"/>
  </si>
  <si>
    <t>ムラタ</t>
    <phoneticPr fontId="2"/>
  </si>
  <si>
    <t>カホ</t>
    <phoneticPr fontId="2"/>
  </si>
  <si>
    <t>吉橋</t>
    <rPh sb="0" eb="2">
      <t>ヨシハシ</t>
    </rPh>
    <phoneticPr fontId="2"/>
  </si>
  <si>
    <t>優里</t>
    <rPh sb="0" eb="2">
      <t>ユリ</t>
    </rPh>
    <phoneticPr fontId="2"/>
  </si>
  <si>
    <t>ユウリ</t>
    <phoneticPr fontId="2"/>
  </si>
  <si>
    <t>ヨシハシ</t>
    <phoneticPr fontId="2"/>
  </si>
  <si>
    <t>伊藤</t>
    <rPh sb="0" eb="2">
      <t>イトウ</t>
    </rPh>
    <phoneticPr fontId="2"/>
  </si>
  <si>
    <t>葵</t>
    <rPh sb="0" eb="1">
      <t>アオイ</t>
    </rPh>
    <phoneticPr fontId="2"/>
  </si>
  <si>
    <t>アオイ</t>
    <phoneticPr fontId="2"/>
  </si>
  <si>
    <t>イトウ</t>
    <phoneticPr fontId="2"/>
  </si>
  <si>
    <t>田中</t>
    <rPh sb="0" eb="2">
      <t>タナカ</t>
    </rPh>
    <phoneticPr fontId="2"/>
  </si>
  <si>
    <t>志歩</t>
    <rPh sb="0" eb="2">
      <t>シホ</t>
    </rPh>
    <phoneticPr fontId="2"/>
  </si>
  <si>
    <t>シホ</t>
    <phoneticPr fontId="2"/>
  </si>
  <si>
    <t>タナカ</t>
    <phoneticPr fontId="2"/>
  </si>
  <si>
    <t>長谷川</t>
    <rPh sb="0" eb="3">
      <t>ハセガワ</t>
    </rPh>
    <phoneticPr fontId="2"/>
  </si>
  <si>
    <t>新菜</t>
    <rPh sb="0" eb="2">
      <t>ニイナ</t>
    </rPh>
    <phoneticPr fontId="2"/>
  </si>
  <si>
    <t>ニイナ</t>
    <phoneticPr fontId="2"/>
  </si>
  <si>
    <t>ハセガワ</t>
    <phoneticPr fontId="2"/>
  </si>
  <si>
    <t>藤本</t>
    <rPh sb="0" eb="2">
      <t>フジモト</t>
    </rPh>
    <phoneticPr fontId="2"/>
  </si>
  <si>
    <t>結夏</t>
    <rPh sb="0" eb="1">
      <t>ケツ</t>
    </rPh>
    <rPh sb="1" eb="2">
      <t>ナツ</t>
    </rPh>
    <phoneticPr fontId="2"/>
  </si>
  <si>
    <t>ユイカ</t>
    <phoneticPr fontId="2"/>
  </si>
  <si>
    <t>フジモト</t>
    <phoneticPr fontId="2"/>
  </si>
  <si>
    <t>274</t>
    <phoneticPr fontId="2"/>
  </si>
  <si>
    <t>0826</t>
    <phoneticPr fontId="2"/>
  </si>
  <si>
    <t>千葉県船橋市中野木1ｰ20ｰ32</t>
    <rPh sb="0" eb="3">
      <t>チバケン</t>
    </rPh>
    <rPh sb="3" eb="6">
      <t>フナバシシ</t>
    </rPh>
    <rPh sb="6" eb="8">
      <t>ナカノ</t>
    </rPh>
    <rPh sb="8" eb="9">
      <t>キ</t>
    </rPh>
    <phoneticPr fontId="2"/>
  </si>
  <si>
    <t>080</t>
    <phoneticPr fontId="2"/>
  </si>
  <si>
    <t>京成本</t>
    <rPh sb="0" eb="2">
      <t>ケイセイ</t>
    </rPh>
    <rPh sb="2" eb="3">
      <t>ホン</t>
    </rPh>
    <phoneticPr fontId="2"/>
  </si>
  <si>
    <t>　4月から本格的に再始動して、久々につかんだ県大会の舞台！！一本一本のサーブを大切に、そしてチーム全員で声をかけあいボールをつなぐバレーで試合に臨みます！</t>
    <rPh sb="2" eb="3">
      <t>ガツ</t>
    </rPh>
    <rPh sb="5" eb="8">
      <t>ホンカクテキ</t>
    </rPh>
    <rPh sb="9" eb="12">
      <t>サイシドウ</t>
    </rPh>
    <rPh sb="15" eb="17">
      <t>ヒサビサ</t>
    </rPh>
    <rPh sb="22" eb="25">
      <t>ケンタイカイ</t>
    </rPh>
    <rPh sb="26" eb="28">
      <t>ブタイ</t>
    </rPh>
    <rPh sb="30" eb="32">
      <t>イッポン</t>
    </rPh>
    <rPh sb="32" eb="34">
      <t>イッポン</t>
    </rPh>
    <rPh sb="39" eb="41">
      <t>タイセツ</t>
    </rPh>
    <rPh sb="49" eb="51">
      <t>ゼンイン</t>
    </rPh>
    <rPh sb="52" eb="53">
      <t>コエ</t>
    </rPh>
    <rPh sb="69" eb="71">
      <t>シアイ</t>
    </rPh>
    <rPh sb="72" eb="73">
      <t>ノゾ</t>
    </rPh>
    <phoneticPr fontId="2"/>
  </si>
  <si>
    <t>0457481</t>
    <phoneticPr fontId="2"/>
  </si>
  <si>
    <t>080</t>
    <phoneticPr fontId="2"/>
  </si>
  <si>
    <t>5500</t>
    <phoneticPr fontId="2"/>
  </si>
  <si>
    <t>2034</t>
    <phoneticPr fontId="2"/>
  </si>
  <si>
    <t>5419</t>
    <phoneticPr fontId="2"/>
  </si>
  <si>
    <t>3292</t>
    <phoneticPr fontId="2"/>
  </si>
  <si>
    <t>080</t>
    <phoneticPr fontId="2"/>
  </si>
  <si>
    <t>4931</t>
    <phoneticPr fontId="2"/>
  </si>
  <si>
    <t>1823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</si>
</sst>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8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8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38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8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28</xdr:row>
      <xdr:rowOff>133350</xdr:rowOff>
    </xdr:from>
    <xdr:to>
      <xdr:col>1</xdr:col>
      <xdr:colOff>311150</xdr:colOff>
      <xdr:row>29</xdr:row>
      <xdr:rowOff>139700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4781EF9-60B0-4EE1-B03D-BD00613C3A87}"/>
            </a:ext>
          </a:extLst>
        </xdr:cNvPr>
        <xdr:cNvSpPr/>
      </xdr:nvSpPr>
      <xdr:spPr>
        <a:xfrm>
          <a:off x="558800" y="6254750"/>
          <a:ext cx="177800" cy="2095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L7" sqref="AL7:AR7"/>
    </sheetView>
  </sheetViews>
  <sheetFormatPr defaultColWidth="9" defaultRowHeight="14.5" x14ac:dyDescent="0.2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 x14ac:dyDescent="0.25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5" customHeight="1" x14ac:dyDescent="0.2">
      <c r="A2" s="211" t="s">
        <v>189</v>
      </c>
      <c r="B2" s="212"/>
      <c r="C2" s="213" t="s">
        <v>201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 x14ac:dyDescent="0.2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159</v>
      </c>
      <c r="K3" s="84"/>
      <c r="L3" s="84"/>
      <c r="M3" s="84"/>
      <c r="N3" s="84"/>
      <c r="O3" s="85"/>
      <c r="P3" s="208" t="s">
        <v>202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178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49999999999999" customHeight="1" x14ac:dyDescent="0.2">
      <c r="A4" s="104" t="s">
        <v>191</v>
      </c>
      <c r="B4" s="105"/>
      <c r="C4" s="94">
        <v>430703344</v>
      </c>
      <c r="D4" s="95"/>
      <c r="E4" s="95"/>
      <c r="F4" s="95"/>
      <c r="G4" s="95"/>
      <c r="H4" s="95"/>
      <c r="I4" s="96"/>
      <c r="J4" s="113" t="s">
        <v>185</v>
      </c>
      <c r="K4" s="114"/>
      <c r="L4" s="114"/>
      <c r="M4" s="114"/>
      <c r="N4" s="114"/>
      <c r="O4" s="115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 x14ac:dyDescent="0.2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46">
        <v>21011</v>
      </c>
      <c r="K5" s="146"/>
      <c r="L5" s="146"/>
      <c r="M5" s="146"/>
      <c r="N5" s="146"/>
      <c r="O5" s="146"/>
      <c r="P5" s="198" t="s">
        <v>276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203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 x14ac:dyDescent="0.2">
      <c r="A6" s="100" t="s">
        <v>148</v>
      </c>
      <c r="B6" s="101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 x14ac:dyDescent="0.2">
      <c r="A7" s="100"/>
      <c r="B7" s="101"/>
      <c r="C7" s="135" t="s">
        <v>206</v>
      </c>
      <c r="D7" s="111"/>
      <c r="E7" s="136" t="s">
        <v>207</v>
      </c>
      <c r="F7" s="112"/>
      <c r="G7" s="92">
        <v>508609942</v>
      </c>
      <c r="H7" s="92"/>
      <c r="I7" s="92"/>
      <c r="J7" s="92"/>
      <c r="K7" s="92"/>
      <c r="L7" s="92"/>
      <c r="M7" s="92"/>
      <c r="N7" s="92"/>
      <c r="O7" s="92"/>
      <c r="P7" s="89" t="s">
        <v>72</v>
      </c>
      <c r="Q7" s="90"/>
      <c r="R7" s="109" t="s">
        <v>216</v>
      </c>
      <c r="S7" s="109"/>
      <c r="T7" s="109"/>
      <c r="U7" s="109"/>
      <c r="V7" s="50" t="s">
        <v>73</v>
      </c>
      <c r="W7" s="108" t="s">
        <v>222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7" t="s">
        <v>284</v>
      </c>
      <c r="AM7" s="147"/>
      <c r="AN7" s="147"/>
      <c r="AO7" s="147"/>
      <c r="AP7" s="147"/>
      <c r="AQ7" s="147"/>
      <c r="AR7" s="147"/>
      <c r="AS7" s="59" t="s">
        <v>75</v>
      </c>
      <c r="AT7" s="257">
        <v>23</v>
      </c>
    </row>
    <row r="8" spans="1:51" ht="18" customHeight="1" x14ac:dyDescent="0.2">
      <c r="A8" s="100"/>
      <c r="B8" s="101"/>
      <c r="C8" s="138" t="s">
        <v>204</v>
      </c>
      <c r="D8" s="139"/>
      <c r="E8" s="140" t="s">
        <v>205</v>
      </c>
      <c r="F8" s="141"/>
      <c r="G8" s="92"/>
      <c r="H8" s="92"/>
      <c r="I8" s="92"/>
      <c r="J8" s="92"/>
      <c r="K8" s="92"/>
      <c r="L8" s="92"/>
      <c r="M8" s="92"/>
      <c r="N8" s="92"/>
      <c r="O8" s="92"/>
      <c r="P8" s="148" t="s">
        <v>223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285</v>
      </c>
      <c r="AL8" s="151"/>
      <c r="AM8" s="151"/>
      <c r="AN8" s="151"/>
      <c r="AO8" s="60" t="s">
        <v>76</v>
      </c>
      <c r="AP8" s="151" t="s">
        <v>286</v>
      </c>
      <c r="AQ8" s="151"/>
      <c r="AR8" s="151"/>
      <c r="AS8" s="152"/>
      <c r="AT8" s="257"/>
    </row>
    <row r="9" spans="1:51" ht="14.5" customHeight="1" x14ac:dyDescent="0.2">
      <c r="A9" s="100" t="s">
        <v>150</v>
      </c>
      <c r="B9" s="101"/>
      <c r="C9" s="135" t="s">
        <v>210</v>
      </c>
      <c r="D9" s="111"/>
      <c r="E9" s="136" t="s">
        <v>211</v>
      </c>
      <c r="F9" s="112"/>
      <c r="G9" s="92">
        <v>518092511</v>
      </c>
      <c r="H9" s="92"/>
      <c r="I9" s="92"/>
      <c r="J9" s="92">
        <v>304052</v>
      </c>
      <c r="K9" s="92"/>
      <c r="L9" s="92"/>
      <c r="M9" s="93" t="s">
        <v>278</v>
      </c>
      <c r="N9" s="92"/>
      <c r="O9" s="92"/>
      <c r="P9" s="89" t="s">
        <v>72</v>
      </c>
      <c r="Q9" s="90"/>
      <c r="R9" s="109" t="s">
        <v>216</v>
      </c>
      <c r="S9" s="109"/>
      <c r="T9" s="109"/>
      <c r="U9" s="109"/>
      <c r="V9" s="50" t="s">
        <v>73</v>
      </c>
      <c r="W9" s="108" t="s">
        <v>217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47" t="s">
        <v>218</v>
      </c>
      <c r="AM9" s="147"/>
      <c r="AN9" s="147"/>
      <c r="AO9" s="147"/>
      <c r="AP9" s="147"/>
      <c r="AQ9" s="147"/>
      <c r="AR9" s="147"/>
      <c r="AS9" s="59" t="s">
        <v>194</v>
      </c>
      <c r="AT9" s="258">
        <v>25</v>
      </c>
    </row>
    <row r="10" spans="1:51" ht="18" customHeight="1" x14ac:dyDescent="0.2">
      <c r="A10" s="100"/>
      <c r="B10" s="101"/>
      <c r="C10" s="138" t="s">
        <v>208</v>
      </c>
      <c r="D10" s="139"/>
      <c r="E10" s="140" t="s">
        <v>209</v>
      </c>
      <c r="F10" s="141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221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5"/>
      <c r="AK10" s="150" t="s">
        <v>219</v>
      </c>
      <c r="AL10" s="151"/>
      <c r="AM10" s="151"/>
      <c r="AN10" s="151"/>
      <c r="AO10" s="60" t="s">
        <v>195</v>
      </c>
      <c r="AP10" s="151" t="s">
        <v>220</v>
      </c>
      <c r="AQ10" s="151"/>
      <c r="AR10" s="151"/>
      <c r="AS10" s="152"/>
      <c r="AT10" s="258"/>
    </row>
    <row r="11" spans="1:51" ht="14.5" customHeight="1" x14ac:dyDescent="0.2">
      <c r="A11" s="100" t="s">
        <v>151</v>
      </c>
      <c r="B11" s="101"/>
      <c r="C11" s="135" t="s">
        <v>214</v>
      </c>
      <c r="D11" s="111"/>
      <c r="E11" s="136" t="s">
        <v>215</v>
      </c>
      <c r="F11" s="112"/>
      <c r="G11" s="92">
        <v>520965681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9" t="s">
        <v>272</v>
      </c>
      <c r="S11" s="109"/>
      <c r="T11" s="109"/>
      <c r="U11" s="109"/>
      <c r="V11" s="50" t="s">
        <v>73</v>
      </c>
      <c r="W11" s="108" t="s">
        <v>273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47" t="s">
        <v>279</v>
      </c>
      <c r="AM11" s="147"/>
      <c r="AN11" s="147"/>
      <c r="AO11" s="147"/>
      <c r="AP11" s="147"/>
      <c r="AQ11" s="147"/>
      <c r="AR11" s="147"/>
      <c r="AS11" s="59" t="s">
        <v>194</v>
      </c>
      <c r="AT11" s="258">
        <v>23</v>
      </c>
    </row>
    <row r="12" spans="1:51" ht="18" customHeight="1" x14ac:dyDescent="0.2">
      <c r="A12" s="100"/>
      <c r="B12" s="101"/>
      <c r="C12" s="138" t="s">
        <v>212</v>
      </c>
      <c r="D12" s="139"/>
      <c r="E12" s="140" t="s">
        <v>213</v>
      </c>
      <c r="F12" s="141"/>
      <c r="G12" s="92"/>
      <c r="H12" s="92"/>
      <c r="I12" s="92"/>
      <c r="J12" s="92"/>
      <c r="K12" s="92"/>
      <c r="L12" s="92"/>
      <c r="M12" s="92"/>
      <c r="N12" s="92"/>
      <c r="O12" s="92"/>
      <c r="P12" s="148" t="s">
        <v>274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5"/>
      <c r="AK12" s="150" t="s">
        <v>280</v>
      </c>
      <c r="AL12" s="151"/>
      <c r="AM12" s="151"/>
      <c r="AN12" s="151"/>
      <c r="AO12" s="60" t="s">
        <v>195</v>
      </c>
      <c r="AP12" s="151" t="s">
        <v>281</v>
      </c>
      <c r="AQ12" s="151"/>
      <c r="AR12" s="151"/>
      <c r="AS12" s="152"/>
      <c r="AT12" s="258"/>
    </row>
    <row r="13" spans="1:51" ht="15" customHeight="1" x14ac:dyDescent="0.2">
      <c r="A13" s="100" t="s">
        <v>152</v>
      </c>
      <c r="B13" s="101"/>
      <c r="C13" s="162"/>
      <c r="D13" s="111"/>
      <c r="E13" s="111"/>
      <c r="F13" s="112"/>
      <c r="G13" s="137"/>
      <c r="H13" s="137"/>
      <c r="I13" s="137"/>
      <c r="J13" s="137"/>
      <c r="K13" s="137"/>
      <c r="L13" s="137"/>
      <c r="M13" s="137"/>
      <c r="N13" s="137"/>
      <c r="O13" s="137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 x14ac:dyDescent="0.2">
      <c r="A14" s="100"/>
      <c r="B14" s="101"/>
      <c r="C14" s="153"/>
      <c r="D14" s="139"/>
      <c r="E14" s="139"/>
      <c r="F14" s="141"/>
      <c r="G14" s="137"/>
      <c r="H14" s="137"/>
      <c r="I14" s="137"/>
      <c r="J14" s="137"/>
      <c r="K14" s="137"/>
      <c r="L14" s="137"/>
      <c r="M14" s="137"/>
      <c r="N14" s="137"/>
      <c r="O14" s="137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 x14ac:dyDescent="0.2">
      <c r="A15" s="145" t="s">
        <v>166</v>
      </c>
      <c r="B15" s="101"/>
      <c r="C15" s="135" t="s">
        <v>210</v>
      </c>
      <c r="D15" s="111"/>
      <c r="E15" s="136" t="s">
        <v>211</v>
      </c>
      <c r="F15" s="112"/>
      <c r="G15" s="137"/>
      <c r="H15" s="137"/>
      <c r="I15" s="137"/>
      <c r="J15" s="137"/>
      <c r="K15" s="137"/>
      <c r="L15" s="137"/>
      <c r="M15" s="137"/>
      <c r="N15" s="137"/>
      <c r="O15" s="137"/>
      <c r="P15" s="89" t="s">
        <v>72</v>
      </c>
      <c r="Q15" s="90"/>
      <c r="R15" s="109" t="s">
        <v>216</v>
      </c>
      <c r="S15" s="109"/>
      <c r="T15" s="109"/>
      <c r="U15" s="109"/>
      <c r="V15" s="49" t="s">
        <v>73</v>
      </c>
      <c r="W15" s="108" t="s">
        <v>217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47" t="s">
        <v>279</v>
      </c>
      <c r="AM15" s="147"/>
      <c r="AN15" s="147"/>
      <c r="AO15" s="147"/>
      <c r="AP15" s="147"/>
      <c r="AQ15" s="147"/>
      <c r="AR15" s="147"/>
      <c r="AS15" s="59" t="s">
        <v>194</v>
      </c>
      <c r="AT15" s="258">
        <v>25</v>
      </c>
    </row>
    <row r="16" spans="1:51" ht="18" customHeight="1" x14ac:dyDescent="0.2">
      <c r="A16" s="100"/>
      <c r="B16" s="101"/>
      <c r="C16" s="138" t="s">
        <v>208</v>
      </c>
      <c r="D16" s="139"/>
      <c r="E16" s="140" t="s">
        <v>209</v>
      </c>
      <c r="F16" s="141"/>
      <c r="G16" s="137"/>
      <c r="H16" s="137"/>
      <c r="I16" s="137"/>
      <c r="J16" s="137"/>
      <c r="K16" s="137"/>
      <c r="L16" s="137"/>
      <c r="M16" s="137"/>
      <c r="N16" s="137"/>
      <c r="O16" s="137"/>
      <c r="P16" s="148" t="s">
        <v>221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5"/>
      <c r="AK16" s="150" t="s">
        <v>282</v>
      </c>
      <c r="AL16" s="151"/>
      <c r="AM16" s="151"/>
      <c r="AN16" s="151"/>
      <c r="AO16" s="60" t="s">
        <v>195</v>
      </c>
      <c r="AP16" s="151" t="s">
        <v>283</v>
      </c>
      <c r="AQ16" s="151"/>
      <c r="AR16" s="151"/>
      <c r="AS16" s="152"/>
      <c r="AT16" s="258"/>
    </row>
    <row r="17" spans="1:46" x14ac:dyDescent="0.2">
      <c r="A17" s="100" t="s">
        <v>6</v>
      </c>
      <c r="B17" s="101"/>
      <c r="C17" s="157" t="str">
        <f>IF(P16="","",P16)</f>
        <v>千葉県船橋市習志野台1-32-26-108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 x14ac:dyDescent="0.2">
      <c r="A18" s="100"/>
      <c r="B18" s="101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 x14ac:dyDescent="0.2">
      <c r="A19" s="100" t="s">
        <v>7</v>
      </c>
      <c r="B19" s="101"/>
      <c r="C19" s="157" t="str">
        <f>IF(AL15="","",AL15&amp;"-"&amp;AK16&amp;"-"&amp;AP16)</f>
        <v>080-5419-3292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 x14ac:dyDescent="0.2">
      <c r="A20" s="100"/>
      <c r="B20" s="101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 x14ac:dyDescent="0.2">
      <c r="A21" s="100" t="s">
        <v>153</v>
      </c>
      <c r="B21" s="101"/>
      <c r="C21" s="77" t="s">
        <v>275</v>
      </c>
      <c r="D21" s="78"/>
      <c r="E21" s="78">
        <v>5419</v>
      </c>
      <c r="F21" s="78"/>
      <c r="G21" s="78">
        <v>3292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 x14ac:dyDescent="0.25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5" customHeight="1" thickBot="1" x14ac:dyDescent="0.25">
      <c r="A23" s="143" t="s">
        <v>198</v>
      </c>
      <c r="B23" s="142" t="s">
        <v>154</v>
      </c>
      <c r="C23" s="158" t="s">
        <v>173</v>
      </c>
      <c r="D23" s="159"/>
      <c r="E23" s="160" t="s">
        <v>174</v>
      </c>
      <c r="F23" s="161"/>
      <c r="G23" s="142" t="s">
        <v>155</v>
      </c>
      <c r="H23" s="142"/>
      <c r="I23" s="142" t="s">
        <v>156</v>
      </c>
      <c r="J23" s="142"/>
      <c r="K23" s="142"/>
      <c r="L23" s="142"/>
      <c r="M23" s="142" t="s">
        <v>157</v>
      </c>
      <c r="N23" s="142"/>
      <c r="O23" s="142"/>
      <c r="P23" s="227" t="s">
        <v>167</v>
      </c>
      <c r="Q23" s="142"/>
      <c r="R23" s="142"/>
      <c r="S23" s="142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 x14ac:dyDescent="0.2">
      <c r="A24" s="144"/>
      <c r="B24" s="101"/>
      <c r="C24" s="169" t="s">
        <v>171</v>
      </c>
      <c r="D24" s="170"/>
      <c r="E24" s="171" t="s">
        <v>172</v>
      </c>
      <c r="F24" s="172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29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 x14ac:dyDescent="0.2">
      <c r="A25" s="131">
        <v>1</v>
      </c>
      <c r="B25" s="133">
        <v>1</v>
      </c>
      <c r="C25" s="135" t="s">
        <v>226</v>
      </c>
      <c r="D25" s="111"/>
      <c r="E25" s="136" t="s">
        <v>227</v>
      </c>
      <c r="F25" s="112"/>
      <c r="G25" s="122">
        <v>6</v>
      </c>
      <c r="H25" s="118"/>
      <c r="I25" s="116" t="s">
        <v>200</v>
      </c>
      <c r="J25" s="117"/>
      <c r="K25" s="117"/>
      <c r="L25" s="118"/>
      <c r="M25" s="122">
        <v>519069123</v>
      </c>
      <c r="N25" s="117"/>
      <c r="O25" s="118"/>
      <c r="P25" s="122">
        <v>150</v>
      </c>
      <c r="Q25" s="117"/>
      <c r="R25" s="117"/>
      <c r="S25" s="117"/>
      <c r="T25" s="123"/>
      <c r="U25" s="1"/>
      <c r="V25" s="1"/>
      <c r="W25" s="1"/>
      <c r="X25" s="1"/>
      <c r="Y25" s="125">
        <v>12</v>
      </c>
      <c r="Z25" s="126"/>
      <c r="AA25" s="126"/>
      <c r="AB25" s="126"/>
      <c r="AC25" s="126"/>
      <c r="AD25" s="126"/>
      <c r="AE25" s="126"/>
      <c r="AF25" s="126"/>
      <c r="AG25" s="1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 x14ac:dyDescent="0.25">
      <c r="A26" s="132"/>
      <c r="B26" s="134"/>
      <c r="C26" s="138" t="s">
        <v>224</v>
      </c>
      <c r="D26" s="139"/>
      <c r="E26" s="140" t="s">
        <v>225</v>
      </c>
      <c r="F26" s="141"/>
      <c r="G26" s="119"/>
      <c r="H26" s="121"/>
      <c r="I26" s="119"/>
      <c r="J26" s="120"/>
      <c r="K26" s="120"/>
      <c r="L26" s="121"/>
      <c r="M26" s="119"/>
      <c r="N26" s="120"/>
      <c r="O26" s="121"/>
      <c r="P26" s="119"/>
      <c r="Q26" s="120"/>
      <c r="R26" s="120"/>
      <c r="S26" s="120"/>
      <c r="T26" s="124"/>
      <c r="U26" s="1"/>
      <c r="V26" s="1"/>
      <c r="W26" s="1"/>
      <c r="X26" s="1"/>
      <c r="Y26" s="128"/>
      <c r="Z26" s="129"/>
      <c r="AA26" s="129"/>
      <c r="AB26" s="129"/>
      <c r="AC26" s="129"/>
      <c r="AD26" s="129"/>
      <c r="AE26" s="129"/>
      <c r="AF26" s="129"/>
      <c r="AG26" s="1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 x14ac:dyDescent="0.2">
      <c r="A27" s="131">
        <v>2</v>
      </c>
      <c r="B27" s="133">
        <v>2</v>
      </c>
      <c r="C27" s="135" t="s">
        <v>230</v>
      </c>
      <c r="D27" s="111"/>
      <c r="E27" s="136" t="s">
        <v>231</v>
      </c>
      <c r="F27" s="112"/>
      <c r="G27" s="122">
        <v>6</v>
      </c>
      <c r="H27" s="118"/>
      <c r="I27" s="116" t="s">
        <v>200</v>
      </c>
      <c r="J27" s="117"/>
      <c r="K27" s="117"/>
      <c r="L27" s="118"/>
      <c r="M27" s="122">
        <v>519069130</v>
      </c>
      <c r="N27" s="117"/>
      <c r="O27" s="118"/>
      <c r="P27" s="122">
        <v>136</v>
      </c>
      <c r="Q27" s="117"/>
      <c r="R27" s="117"/>
      <c r="S27" s="117"/>
      <c r="T27" s="12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x14ac:dyDescent="0.2">
      <c r="A28" s="132"/>
      <c r="B28" s="134"/>
      <c r="C28" s="138" t="s">
        <v>228</v>
      </c>
      <c r="D28" s="139"/>
      <c r="E28" s="140" t="s">
        <v>229</v>
      </c>
      <c r="F28" s="141"/>
      <c r="G28" s="119"/>
      <c r="H28" s="121"/>
      <c r="I28" s="119"/>
      <c r="J28" s="120"/>
      <c r="K28" s="120"/>
      <c r="L28" s="121"/>
      <c r="M28" s="119"/>
      <c r="N28" s="120"/>
      <c r="O28" s="121"/>
      <c r="P28" s="119"/>
      <c r="Q28" s="120"/>
      <c r="R28" s="120"/>
      <c r="S28" s="120"/>
      <c r="T28" s="12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 x14ac:dyDescent="0.2">
      <c r="A29" s="131">
        <v>3</v>
      </c>
      <c r="B29" s="133">
        <v>3</v>
      </c>
      <c r="C29" s="135" t="s">
        <v>234</v>
      </c>
      <c r="D29" s="111"/>
      <c r="E29" s="136" t="s">
        <v>235</v>
      </c>
      <c r="F29" s="112"/>
      <c r="G29" s="122">
        <v>6</v>
      </c>
      <c r="H29" s="118"/>
      <c r="I29" s="116" t="s">
        <v>200</v>
      </c>
      <c r="J29" s="117"/>
      <c r="K29" s="117"/>
      <c r="L29" s="118"/>
      <c r="M29" s="122">
        <v>519066185</v>
      </c>
      <c r="N29" s="117"/>
      <c r="O29" s="118"/>
      <c r="P29" s="122">
        <v>155</v>
      </c>
      <c r="Q29" s="117"/>
      <c r="R29" s="117"/>
      <c r="S29" s="117"/>
      <c r="T29" s="12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 x14ac:dyDescent="0.2">
      <c r="A30" s="132"/>
      <c r="B30" s="134"/>
      <c r="C30" s="138" t="s">
        <v>232</v>
      </c>
      <c r="D30" s="139"/>
      <c r="E30" s="140" t="s">
        <v>233</v>
      </c>
      <c r="F30" s="141"/>
      <c r="G30" s="119"/>
      <c r="H30" s="121"/>
      <c r="I30" s="119"/>
      <c r="J30" s="120"/>
      <c r="K30" s="120"/>
      <c r="L30" s="121"/>
      <c r="M30" s="119"/>
      <c r="N30" s="120"/>
      <c r="O30" s="121"/>
      <c r="P30" s="119"/>
      <c r="Q30" s="120"/>
      <c r="R30" s="120"/>
      <c r="S30" s="120"/>
      <c r="T30" s="12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 x14ac:dyDescent="0.25">
      <c r="A31" s="131">
        <v>4</v>
      </c>
      <c r="B31" s="133">
        <v>4</v>
      </c>
      <c r="C31" s="135" t="s">
        <v>238</v>
      </c>
      <c r="D31" s="111"/>
      <c r="E31" s="136" t="s">
        <v>239</v>
      </c>
      <c r="F31" s="112"/>
      <c r="G31" s="122">
        <v>6</v>
      </c>
      <c r="H31" s="118"/>
      <c r="I31" s="116" t="s">
        <v>200</v>
      </c>
      <c r="J31" s="117"/>
      <c r="K31" s="117"/>
      <c r="L31" s="118"/>
      <c r="M31" s="122">
        <v>519100352</v>
      </c>
      <c r="N31" s="117"/>
      <c r="O31" s="118"/>
      <c r="P31" s="122">
        <v>145</v>
      </c>
      <c r="Q31" s="117"/>
      <c r="R31" s="117"/>
      <c r="S31" s="117"/>
      <c r="T31" s="12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 x14ac:dyDescent="0.2">
      <c r="A32" s="132"/>
      <c r="B32" s="134"/>
      <c r="C32" s="138" t="s">
        <v>236</v>
      </c>
      <c r="D32" s="139"/>
      <c r="E32" s="140" t="s">
        <v>237</v>
      </c>
      <c r="F32" s="141"/>
      <c r="G32" s="119"/>
      <c r="H32" s="121"/>
      <c r="I32" s="119"/>
      <c r="J32" s="120"/>
      <c r="K32" s="120"/>
      <c r="L32" s="121"/>
      <c r="M32" s="119"/>
      <c r="N32" s="120"/>
      <c r="O32" s="121"/>
      <c r="P32" s="119"/>
      <c r="Q32" s="120"/>
      <c r="R32" s="120"/>
      <c r="S32" s="120"/>
      <c r="T32" s="124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x14ac:dyDescent="0.2">
      <c r="A33" s="131">
        <v>5</v>
      </c>
      <c r="B33" s="133">
        <v>5</v>
      </c>
      <c r="C33" s="135" t="s">
        <v>242</v>
      </c>
      <c r="D33" s="111"/>
      <c r="E33" s="136" t="s">
        <v>243</v>
      </c>
      <c r="F33" s="112"/>
      <c r="G33" s="122">
        <v>6</v>
      </c>
      <c r="H33" s="118"/>
      <c r="I33" s="116" t="s">
        <v>200</v>
      </c>
      <c r="J33" s="117"/>
      <c r="K33" s="117"/>
      <c r="L33" s="118"/>
      <c r="M33" s="122">
        <v>519069109</v>
      </c>
      <c r="N33" s="117"/>
      <c r="O33" s="118"/>
      <c r="P33" s="122">
        <v>149</v>
      </c>
      <c r="Q33" s="117"/>
      <c r="R33" s="117"/>
      <c r="S33" s="117"/>
      <c r="T33" s="123"/>
      <c r="U33" s="1"/>
      <c r="V33" s="1"/>
      <c r="W33" s="1"/>
      <c r="X33" s="1"/>
      <c r="Y33" s="221">
        <v>3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 x14ac:dyDescent="0.25">
      <c r="A34" s="132"/>
      <c r="B34" s="134"/>
      <c r="C34" s="138" t="s">
        <v>240</v>
      </c>
      <c r="D34" s="139"/>
      <c r="E34" s="140" t="s">
        <v>241</v>
      </c>
      <c r="F34" s="141"/>
      <c r="G34" s="119"/>
      <c r="H34" s="121"/>
      <c r="I34" s="119"/>
      <c r="J34" s="120"/>
      <c r="K34" s="120"/>
      <c r="L34" s="121"/>
      <c r="M34" s="119"/>
      <c r="N34" s="120"/>
      <c r="O34" s="121"/>
      <c r="P34" s="119"/>
      <c r="Q34" s="120"/>
      <c r="R34" s="120"/>
      <c r="S34" s="120"/>
      <c r="T34" s="124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 x14ac:dyDescent="0.2">
      <c r="A35" s="131">
        <v>6</v>
      </c>
      <c r="B35" s="133">
        <v>6</v>
      </c>
      <c r="C35" s="135" t="s">
        <v>246</v>
      </c>
      <c r="D35" s="111"/>
      <c r="E35" s="136" t="s">
        <v>247</v>
      </c>
      <c r="F35" s="112"/>
      <c r="G35" s="122">
        <v>6</v>
      </c>
      <c r="H35" s="118"/>
      <c r="I35" s="116" t="s">
        <v>200</v>
      </c>
      <c r="J35" s="117"/>
      <c r="K35" s="117"/>
      <c r="L35" s="118"/>
      <c r="M35" s="122">
        <v>520261455</v>
      </c>
      <c r="N35" s="117"/>
      <c r="O35" s="118"/>
      <c r="P35" s="122">
        <v>148</v>
      </c>
      <c r="Q35" s="117"/>
      <c r="R35" s="117"/>
      <c r="S35" s="117"/>
      <c r="T35" s="12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x14ac:dyDescent="0.2">
      <c r="A36" s="132"/>
      <c r="B36" s="134"/>
      <c r="C36" s="138" t="s">
        <v>244</v>
      </c>
      <c r="D36" s="139"/>
      <c r="E36" s="140" t="s">
        <v>245</v>
      </c>
      <c r="F36" s="141"/>
      <c r="G36" s="119"/>
      <c r="H36" s="121"/>
      <c r="I36" s="119"/>
      <c r="J36" s="120"/>
      <c r="K36" s="120"/>
      <c r="L36" s="121"/>
      <c r="M36" s="119"/>
      <c r="N36" s="120"/>
      <c r="O36" s="121"/>
      <c r="P36" s="119"/>
      <c r="Q36" s="120"/>
      <c r="R36" s="120"/>
      <c r="S36" s="120"/>
      <c r="T36" s="12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 x14ac:dyDescent="0.2">
      <c r="A37" s="131">
        <v>7</v>
      </c>
      <c r="B37" s="133">
        <v>7</v>
      </c>
      <c r="C37" s="135" t="s">
        <v>250</v>
      </c>
      <c r="D37" s="111"/>
      <c r="E37" s="136" t="s">
        <v>251</v>
      </c>
      <c r="F37" s="112"/>
      <c r="G37" s="122">
        <v>6</v>
      </c>
      <c r="H37" s="118"/>
      <c r="I37" s="116" t="s">
        <v>200</v>
      </c>
      <c r="J37" s="117"/>
      <c r="K37" s="117"/>
      <c r="L37" s="118"/>
      <c r="M37" s="122">
        <v>519069147</v>
      </c>
      <c r="N37" s="117"/>
      <c r="O37" s="118"/>
      <c r="P37" s="122">
        <v>156</v>
      </c>
      <c r="Q37" s="117"/>
      <c r="R37" s="117"/>
      <c r="S37" s="117"/>
      <c r="T37" s="12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 x14ac:dyDescent="0.2">
      <c r="A38" s="132"/>
      <c r="B38" s="134"/>
      <c r="C38" s="138" t="s">
        <v>248</v>
      </c>
      <c r="D38" s="139"/>
      <c r="E38" s="140" t="s">
        <v>249</v>
      </c>
      <c r="F38" s="141"/>
      <c r="G38" s="119"/>
      <c r="H38" s="121"/>
      <c r="I38" s="119"/>
      <c r="J38" s="120"/>
      <c r="K38" s="120"/>
      <c r="L38" s="121"/>
      <c r="M38" s="119"/>
      <c r="N38" s="120"/>
      <c r="O38" s="121"/>
      <c r="P38" s="119"/>
      <c r="Q38" s="120"/>
      <c r="R38" s="120"/>
      <c r="S38" s="120"/>
      <c r="T38" s="12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 x14ac:dyDescent="0.2">
      <c r="A39" s="131">
        <v>8</v>
      </c>
      <c r="B39" s="133">
        <v>8</v>
      </c>
      <c r="C39" s="135" t="s">
        <v>255</v>
      </c>
      <c r="D39" s="111"/>
      <c r="E39" s="136" t="s">
        <v>254</v>
      </c>
      <c r="F39" s="112"/>
      <c r="G39" s="122">
        <v>6</v>
      </c>
      <c r="H39" s="118"/>
      <c r="I39" s="116" t="s">
        <v>200</v>
      </c>
      <c r="J39" s="117"/>
      <c r="K39" s="117"/>
      <c r="L39" s="118"/>
      <c r="M39" s="122">
        <v>519069154</v>
      </c>
      <c r="N39" s="117"/>
      <c r="O39" s="118"/>
      <c r="P39" s="122">
        <v>159</v>
      </c>
      <c r="Q39" s="117"/>
      <c r="R39" s="117"/>
      <c r="S39" s="117"/>
      <c r="T39" s="12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 x14ac:dyDescent="0.2">
      <c r="A40" s="132"/>
      <c r="B40" s="134"/>
      <c r="C40" s="138" t="s">
        <v>252</v>
      </c>
      <c r="D40" s="139"/>
      <c r="E40" s="140" t="s">
        <v>253</v>
      </c>
      <c r="F40" s="141"/>
      <c r="G40" s="119"/>
      <c r="H40" s="121"/>
      <c r="I40" s="119"/>
      <c r="J40" s="120"/>
      <c r="K40" s="120"/>
      <c r="L40" s="121"/>
      <c r="M40" s="119"/>
      <c r="N40" s="120"/>
      <c r="O40" s="121"/>
      <c r="P40" s="119"/>
      <c r="Q40" s="120"/>
      <c r="R40" s="120"/>
      <c r="S40" s="120"/>
      <c r="T40" s="12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 x14ac:dyDescent="0.2">
      <c r="A41" s="131">
        <v>9</v>
      </c>
      <c r="B41" s="133">
        <v>9</v>
      </c>
      <c r="C41" s="135" t="s">
        <v>259</v>
      </c>
      <c r="D41" s="111"/>
      <c r="E41" s="136" t="s">
        <v>258</v>
      </c>
      <c r="F41" s="112"/>
      <c r="G41" s="122">
        <v>5</v>
      </c>
      <c r="H41" s="118"/>
      <c r="I41" s="116" t="s">
        <v>200</v>
      </c>
      <c r="J41" s="117"/>
      <c r="K41" s="117"/>
      <c r="L41" s="118"/>
      <c r="M41" s="122">
        <v>520508406</v>
      </c>
      <c r="N41" s="117"/>
      <c r="O41" s="118"/>
      <c r="P41" s="122">
        <v>144</v>
      </c>
      <c r="Q41" s="117"/>
      <c r="R41" s="117"/>
      <c r="S41" s="117"/>
      <c r="T41" s="12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 x14ac:dyDescent="0.2">
      <c r="A42" s="132"/>
      <c r="B42" s="134"/>
      <c r="C42" s="138" t="s">
        <v>256</v>
      </c>
      <c r="D42" s="139"/>
      <c r="E42" s="140" t="s">
        <v>257</v>
      </c>
      <c r="F42" s="141"/>
      <c r="G42" s="119"/>
      <c r="H42" s="121"/>
      <c r="I42" s="119"/>
      <c r="J42" s="120"/>
      <c r="K42" s="120"/>
      <c r="L42" s="121"/>
      <c r="M42" s="119"/>
      <c r="N42" s="120"/>
      <c r="O42" s="121"/>
      <c r="P42" s="119"/>
      <c r="Q42" s="120"/>
      <c r="R42" s="120"/>
      <c r="S42" s="120"/>
      <c r="T42" s="12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 x14ac:dyDescent="0.2">
      <c r="A43" s="131">
        <v>10</v>
      </c>
      <c r="B43" s="133">
        <v>10</v>
      </c>
      <c r="C43" s="135" t="s">
        <v>263</v>
      </c>
      <c r="D43" s="111"/>
      <c r="E43" s="136" t="s">
        <v>262</v>
      </c>
      <c r="F43" s="112"/>
      <c r="G43" s="122">
        <v>5</v>
      </c>
      <c r="H43" s="118"/>
      <c r="I43" s="116" t="s">
        <v>200</v>
      </c>
      <c r="J43" s="117"/>
      <c r="K43" s="117"/>
      <c r="L43" s="118"/>
      <c r="M43" s="122">
        <v>520508413</v>
      </c>
      <c r="N43" s="117"/>
      <c r="O43" s="118"/>
      <c r="P43" s="122">
        <v>143</v>
      </c>
      <c r="Q43" s="117"/>
      <c r="R43" s="117"/>
      <c r="S43" s="117"/>
      <c r="T43" s="12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 x14ac:dyDescent="0.2">
      <c r="A44" s="132"/>
      <c r="B44" s="134"/>
      <c r="C44" s="138" t="s">
        <v>260</v>
      </c>
      <c r="D44" s="139"/>
      <c r="E44" s="140" t="s">
        <v>261</v>
      </c>
      <c r="F44" s="141"/>
      <c r="G44" s="119"/>
      <c r="H44" s="121"/>
      <c r="I44" s="119"/>
      <c r="J44" s="120"/>
      <c r="K44" s="120"/>
      <c r="L44" s="121"/>
      <c r="M44" s="119"/>
      <c r="N44" s="120"/>
      <c r="O44" s="121"/>
      <c r="P44" s="119"/>
      <c r="Q44" s="120"/>
      <c r="R44" s="120"/>
      <c r="S44" s="120"/>
      <c r="T44" s="12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 x14ac:dyDescent="0.2">
      <c r="A45" s="131">
        <v>11</v>
      </c>
      <c r="B45" s="133">
        <v>11</v>
      </c>
      <c r="C45" s="135" t="s">
        <v>267</v>
      </c>
      <c r="D45" s="111"/>
      <c r="E45" s="136" t="s">
        <v>266</v>
      </c>
      <c r="F45" s="112"/>
      <c r="G45" s="122">
        <v>5</v>
      </c>
      <c r="H45" s="118"/>
      <c r="I45" s="116" t="s">
        <v>200</v>
      </c>
      <c r="J45" s="117"/>
      <c r="K45" s="117"/>
      <c r="L45" s="118"/>
      <c r="M45" s="122">
        <v>520508437</v>
      </c>
      <c r="N45" s="117"/>
      <c r="O45" s="118"/>
      <c r="P45" s="122">
        <v>131</v>
      </c>
      <c r="Q45" s="117"/>
      <c r="R45" s="117"/>
      <c r="S45" s="117"/>
      <c r="T45" s="12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 x14ac:dyDescent="0.2">
      <c r="A46" s="132"/>
      <c r="B46" s="134"/>
      <c r="C46" s="138" t="s">
        <v>264</v>
      </c>
      <c r="D46" s="139"/>
      <c r="E46" s="140" t="s">
        <v>265</v>
      </c>
      <c r="F46" s="141"/>
      <c r="G46" s="119"/>
      <c r="H46" s="121"/>
      <c r="I46" s="119"/>
      <c r="J46" s="120"/>
      <c r="K46" s="120"/>
      <c r="L46" s="121"/>
      <c r="M46" s="119"/>
      <c r="N46" s="120"/>
      <c r="O46" s="121"/>
      <c r="P46" s="119"/>
      <c r="Q46" s="120"/>
      <c r="R46" s="120"/>
      <c r="S46" s="120"/>
      <c r="T46" s="12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 x14ac:dyDescent="0.2">
      <c r="A47" s="131">
        <v>12</v>
      </c>
      <c r="B47" s="133">
        <v>12</v>
      </c>
      <c r="C47" s="135" t="s">
        <v>271</v>
      </c>
      <c r="D47" s="111"/>
      <c r="E47" s="136" t="s">
        <v>270</v>
      </c>
      <c r="F47" s="112"/>
      <c r="G47" s="122">
        <v>5</v>
      </c>
      <c r="H47" s="118"/>
      <c r="I47" s="116" t="s">
        <v>200</v>
      </c>
      <c r="J47" s="117"/>
      <c r="K47" s="117"/>
      <c r="L47" s="118"/>
      <c r="M47" s="122">
        <v>520508390</v>
      </c>
      <c r="N47" s="117"/>
      <c r="O47" s="118"/>
      <c r="P47" s="122">
        <v>137</v>
      </c>
      <c r="Q47" s="117"/>
      <c r="R47" s="117"/>
      <c r="S47" s="117"/>
      <c r="T47" s="12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 x14ac:dyDescent="0.25">
      <c r="A48" s="176"/>
      <c r="B48" s="134"/>
      <c r="C48" s="177" t="s">
        <v>268</v>
      </c>
      <c r="D48" s="178"/>
      <c r="E48" s="179" t="s">
        <v>269</v>
      </c>
      <c r="F48" s="180"/>
      <c r="G48" s="173"/>
      <c r="H48" s="174"/>
      <c r="I48" s="119"/>
      <c r="J48" s="120"/>
      <c r="K48" s="120"/>
      <c r="L48" s="121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 x14ac:dyDescent="0.2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 x14ac:dyDescent="0.2">
      <c r="A50" s="100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 x14ac:dyDescent="0.2">
      <c r="A51" s="100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 x14ac:dyDescent="0.25">
      <c r="A52" s="102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 x14ac:dyDescent="0.2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 x14ac:dyDescent="0.25">
      <c r="A55" s="166" t="s">
        <v>277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0">
        <f>LEN(A55)</f>
        <v>77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5" x14ac:dyDescent="0.2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6" x14ac:dyDescent="0.2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 x14ac:dyDescent="0.2">
      <c r="A2" s="263" t="s">
        <v>0</v>
      </c>
      <c r="B2" s="263"/>
      <c r="C2" s="266" t="str">
        <f>IF(入力!C3="","",入力!C3)</f>
        <v>三山東小学校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x14ac:dyDescent="0.2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 x14ac:dyDescent="0.2">
      <c r="A4" s="263" t="s">
        <v>13</v>
      </c>
      <c r="B4" s="263"/>
      <c r="C4" s="267">
        <f>IF(入力!C4="","",IF(入力!C5="",入力!C4,入力!C4&amp;"　　"&amp;入力!C5))</f>
        <v>430703344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 x14ac:dyDescent="0.2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 x14ac:dyDescent="0.2">
      <c r="A6" s="263" t="s">
        <v>1</v>
      </c>
      <c r="B6" s="263"/>
      <c r="C6" s="275" t="str">
        <f>IF(入力!C8="","",入力!C8&amp;"　"&amp;入力!E8)</f>
        <v>三山　大智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 x14ac:dyDescent="0.2">
      <c r="A7" s="263"/>
      <c r="B7" s="263"/>
      <c r="C7" s="280"/>
      <c r="D7" s="281"/>
      <c r="E7" s="281"/>
      <c r="F7" s="281"/>
      <c r="G7" s="265">
        <f>IF(入力!G7="","",入力!G7)</f>
        <v>508609942</v>
      </c>
      <c r="H7" s="265"/>
      <c r="I7" s="265"/>
      <c r="J7" s="265" t="str">
        <f>IF(入力!J7="","",入力!J7)</f>
        <v/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 x14ac:dyDescent="0.2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5" customHeight="1" x14ac:dyDescent="0.2">
      <c r="A9" s="263" t="s">
        <v>2</v>
      </c>
      <c r="B9" s="263"/>
      <c r="C9" s="275" t="str">
        <f>IF(入力!C10="","",入力!C10&amp;"　"&amp;入力!E10)</f>
        <v>吉田　直人</v>
      </c>
      <c r="D9" s="276"/>
      <c r="E9" s="276"/>
      <c r="F9" s="276"/>
      <c r="G9" s="265">
        <f>IF(入力!G9="","",入力!G9)</f>
        <v>518092511</v>
      </c>
      <c r="H9" s="265"/>
      <c r="I9" s="265"/>
      <c r="J9" s="265">
        <f>IF(入力!J9="","",入力!J9)</f>
        <v>304052</v>
      </c>
      <c r="K9" s="265"/>
      <c r="L9" s="265"/>
      <c r="M9" s="265" t="str">
        <f>IF(入力!M9="","",入力!M9)</f>
        <v>0457481</v>
      </c>
      <c r="N9" s="265"/>
      <c r="O9" s="265"/>
    </row>
    <row r="10" spans="1:15" ht="14.5" customHeight="1" x14ac:dyDescent="0.2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5" customHeight="1" x14ac:dyDescent="0.2">
      <c r="A11" s="263" t="s">
        <v>3</v>
      </c>
      <c r="B11" s="263"/>
      <c r="C11" s="275" t="str">
        <f>IF(入力!C12="","",入力!C12&amp;"　"&amp;入力!E12)</f>
        <v>松本　直己</v>
      </c>
      <c r="D11" s="276"/>
      <c r="E11" s="276"/>
      <c r="F11" s="276"/>
      <c r="G11" s="265">
        <f>IF(入力!G11="","",入力!G11)</f>
        <v>520965681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5" customHeight="1" x14ac:dyDescent="0.2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 x14ac:dyDescent="0.2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 x14ac:dyDescent="0.2">
      <c r="A14" s="263"/>
      <c r="B14" s="263"/>
      <c r="C14" s="277"/>
      <c r="D14" s="278"/>
      <c r="E14" s="278"/>
      <c r="F14" s="278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 x14ac:dyDescent="0.2">
      <c r="A15" s="263" t="s">
        <v>5</v>
      </c>
      <c r="B15" s="263"/>
      <c r="C15" s="275" t="str">
        <f>IF(入力!C16="","",入力!C16&amp;"　"&amp;入力!E16)</f>
        <v>吉田　直人</v>
      </c>
      <c r="D15" s="276"/>
      <c r="E15" s="276"/>
      <c r="F15" s="273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 x14ac:dyDescent="0.2">
      <c r="A16" s="263"/>
      <c r="B16" s="263"/>
      <c r="C16" s="277"/>
      <c r="D16" s="278"/>
      <c r="E16" s="278"/>
      <c r="F16" s="274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x14ac:dyDescent="0.2">
      <c r="A17" s="263" t="s">
        <v>6</v>
      </c>
      <c r="B17" s="263"/>
      <c r="C17" s="266" t="str">
        <f>IF(入力!C17="","",入力!C17&amp;"　"&amp;入力!E17)</f>
        <v>千葉県船橋市習志野台1-32-26-108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x14ac:dyDescent="0.2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5" customHeight="1" x14ac:dyDescent="0.2">
      <c r="A19" s="263" t="s">
        <v>7</v>
      </c>
      <c r="B19" s="263"/>
      <c r="C19" s="266" t="str">
        <f>IF(入力!C19="","",入力!C19&amp;"　"&amp;入力!E19)</f>
        <v>080-5419-3292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5" customHeight="1" x14ac:dyDescent="0.2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5" customHeight="1" x14ac:dyDescent="0.2">
      <c r="A21" s="263" t="s">
        <v>8</v>
      </c>
      <c r="B21" s="263"/>
      <c r="C21" s="266" t="str">
        <f>IF(入力!C21="","",入力!C21&amp;"－"&amp;入力!E21&amp;"－"&amp;入力!G21)</f>
        <v>080－5419－3292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5" customHeight="1" x14ac:dyDescent="0.2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 x14ac:dyDescent="0.2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 x14ac:dyDescent="0.2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 x14ac:dyDescent="0.2">
      <c r="A25" s="263">
        <v>1</v>
      </c>
      <c r="B25" s="263">
        <f>IF(入力!B25="","",入力!B25)</f>
        <v>1</v>
      </c>
      <c r="C25" s="275" t="str">
        <f>IF(入力!C26="","",入力!C26&amp;"　"&amp;入力!E26)</f>
        <v>大澤　心花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三山東小学校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519069123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 x14ac:dyDescent="0.2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 x14ac:dyDescent="0.2">
      <c r="A27" s="263">
        <v>2</v>
      </c>
      <c r="B27" s="263">
        <f>IF(入力!B27="","",入力!B27)</f>
        <v>2</v>
      </c>
      <c r="C27" s="275" t="str">
        <f>IF(入力!C28="","",入力!C28&amp;"　"&amp;入力!E28)</f>
        <v>越智　かえら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三山東小学校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519069130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 x14ac:dyDescent="0.2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 x14ac:dyDescent="0.2">
      <c r="A29" s="263">
        <v>3</v>
      </c>
      <c r="B29" s="263">
        <f>IF(入力!B29="","",入力!B29)</f>
        <v>3</v>
      </c>
      <c r="C29" s="275" t="str">
        <f>IF(入力!C30="","",入力!C30&amp;"　"&amp;入力!E30)</f>
        <v>社本　羽奏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三山東小学校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519066185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 x14ac:dyDescent="0.2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 x14ac:dyDescent="0.2">
      <c r="A31" s="263">
        <v>4</v>
      </c>
      <c r="B31" s="263">
        <f>IF(入力!B31="","",入力!B31)</f>
        <v>4</v>
      </c>
      <c r="C31" s="275" t="str">
        <f>IF(入力!C32="","",入力!C32&amp;"　"&amp;入力!E32)</f>
        <v>金山　柚月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三山東小学校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519100352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 x14ac:dyDescent="0.2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 x14ac:dyDescent="0.2">
      <c r="A33" s="263">
        <v>5</v>
      </c>
      <c r="B33" s="263">
        <f>IF(入力!B33="","",入力!B33)</f>
        <v>5</v>
      </c>
      <c r="C33" s="275" t="str">
        <f>IF(入力!C34="","",入力!C34&amp;"　"&amp;入力!E34)</f>
        <v>関口　珠優</v>
      </c>
      <c r="D33" s="276"/>
      <c r="E33" s="276"/>
      <c r="F33" s="276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三山東小学校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519069109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 x14ac:dyDescent="0.2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 x14ac:dyDescent="0.2">
      <c r="A35" s="263">
        <v>6</v>
      </c>
      <c r="B35" s="263">
        <f>IF(入力!B35="","",入力!B35)</f>
        <v>6</v>
      </c>
      <c r="C35" s="275" t="str">
        <f>IF(入力!C36="","",入力!C36&amp;"　"&amp;入力!E36)</f>
        <v>蓮池　亜紗緋</v>
      </c>
      <c r="D35" s="276"/>
      <c r="E35" s="276"/>
      <c r="F35" s="276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三山東小学校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520261455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 x14ac:dyDescent="0.2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 x14ac:dyDescent="0.2">
      <c r="A37" s="263">
        <v>7</v>
      </c>
      <c r="B37" s="263">
        <f>IF(入力!B37="","",入力!B37)</f>
        <v>7</v>
      </c>
      <c r="C37" s="275" t="str">
        <f>IF(入力!C38="","",入力!C38&amp;"　"&amp;入力!E38)</f>
        <v>村田　花帆</v>
      </c>
      <c r="D37" s="276"/>
      <c r="E37" s="276"/>
      <c r="F37" s="276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三山東小学校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519069147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 x14ac:dyDescent="0.2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 x14ac:dyDescent="0.2">
      <c r="A39" s="263">
        <v>8</v>
      </c>
      <c r="B39" s="263">
        <f>IF(入力!B39="","",入力!B39)</f>
        <v>8</v>
      </c>
      <c r="C39" s="275" t="str">
        <f>IF(入力!C40="","",入力!C40&amp;"　"&amp;入力!E40)</f>
        <v>吉橋　優里</v>
      </c>
      <c r="D39" s="276"/>
      <c r="E39" s="276"/>
      <c r="F39" s="276"/>
      <c r="G39" s="263">
        <f>IF(入力!G39="","",入力!G39)</f>
        <v>6</v>
      </c>
      <c r="H39" s="263" t="str">
        <f>IF(入力!H39="","",入力!H39)</f>
        <v/>
      </c>
      <c r="I39" s="263" t="str">
        <f>IF(入力!I39="","",入力!I39)</f>
        <v>三山東小学校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519069154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 x14ac:dyDescent="0.2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 x14ac:dyDescent="0.2">
      <c r="A41" s="263">
        <v>9</v>
      </c>
      <c r="B41" s="263">
        <f>IF(入力!B41="","",入力!B41)</f>
        <v>9</v>
      </c>
      <c r="C41" s="275" t="str">
        <f>IF(入力!C42="","",入力!C42&amp;"　"&amp;入力!E42)</f>
        <v>伊藤　葵</v>
      </c>
      <c r="D41" s="276"/>
      <c r="E41" s="276"/>
      <c r="F41" s="276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三山東小学校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520508406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 x14ac:dyDescent="0.2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 x14ac:dyDescent="0.2">
      <c r="A43" s="263">
        <v>10</v>
      </c>
      <c r="B43" s="263">
        <f>IF(入力!B43="","",入力!B43)</f>
        <v>10</v>
      </c>
      <c r="C43" s="275" t="str">
        <f>IF(入力!C44="","",入力!C44&amp;"　"&amp;入力!E44)</f>
        <v>田中　志歩</v>
      </c>
      <c r="D43" s="276"/>
      <c r="E43" s="276"/>
      <c r="F43" s="276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三山東小学校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520508413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 x14ac:dyDescent="0.2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 x14ac:dyDescent="0.2">
      <c r="A45" s="263">
        <v>11</v>
      </c>
      <c r="B45" s="263">
        <f>IF(入力!B45="","",入力!B45)</f>
        <v>11</v>
      </c>
      <c r="C45" s="275" t="str">
        <f>IF(入力!C46="","",入力!C46&amp;"　"&amp;入力!E46)</f>
        <v>長谷川　新菜</v>
      </c>
      <c r="D45" s="276"/>
      <c r="E45" s="276"/>
      <c r="F45" s="276"/>
      <c r="G45" s="263">
        <f>IF(入力!G45="","",入力!G45)</f>
        <v>5</v>
      </c>
      <c r="H45" s="263" t="str">
        <f>IF(入力!H45="","",入力!H45)</f>
        <v/>
      </c>
      <c r="I45" s="263" t="str">
        <f>IF(入力!I45="","",入力!I45)</f>
        <v>三山東小学校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520508437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 x14ac:dyDescent="0.2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 x14ac:dyDescent="0.2">
      <c r="A47" s="263">
        <v>12</v>
      </c>
      <c r="B47" s="263">
        <f>IF(入力!B47="","",入力!B47)</f>
        <v>12</v>
      </c>
      <c r="C47" s="275" t="str">
        <f>IF(入力!C48="","",入力!C48&amp;"　"&amp;入力!E48)</f>
        <v>藤本　結夏</v>
      </c>
      <c r="D47" s="276"/>
      <c r="E47" s="276"/>
      <c r="F47" s="276"/>
      <c r="G47" s="263">
        <f>IF(入力!G47="","",入力!G47)</f>
        <v>5</v>
      </c>
      <c r="H47" s="263" t="str">
        <f>IF(入力!H47="","",入力!H47)</f>
        <v/>
      </c>
      <c r="I47" s="263" t="str">
        <f>IF(入力!I47="","",入力!I47)</f>
        <v>三山東小学校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520508390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 x14ac:dyDescent="0.2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 x14ac:dyDescent="0.2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 x14ac:dyDescent="0.2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328125" defaultRowHeight="13" x14ac:dyDescent="0.2"/>
  <cols>
    <col min="58" max="58" width="2.26953125" customWidth="1"/>
  </cols>
  <sheetData>
    <row r="1" spans="1:60" x14ac:dyDescent="0.2">
      <c r="AS1" s="4" t="s">
        <v>27</v>
      </c>
      <c r="AT1" s="4"/>
      <c r="AU1" s="4"/>
      <c r="AV1" s="299"/>
      <c r="AW1" s="299"/>
      <c r="AX1" s="4" t="s">
        <v>28</v>
      </c>
      <c r="AY1" s="5"/>
      <c r="AZ1" s="299"/>
      <c r="BA1" s="299"/>
      <c r="BB1" s="4" t="s">
        <v>29</v>
      </c>
      <c r="BC1" s="5"/>
      <c r="BD1" s="299"/>
      <c r="BE1" s="299"/>
      <c r="BF1" s="4" t="s">
        <v>30</v>
      </c>
    </row>
    <row r="3" spans="1:60" ht="9.75" customHeight="1" x14ac:dyDescent="0.2"/>
    <row r="4" spans="1:60" ht="9.75" customHeight="1" x14ac:dyDescent="0.2"/>
    <row r="5" spans="1:60" ht="28" x14ac:dyDescent="0.2">
      <c r="A5" s="6"/>
      <c r="B5" s="6"/>
      <c r="C5" s="300" t="s">
        <v>65</v>
      </c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0"/>
      <c r="AQ5" s="300"/>
      <c r="AR5" s="300"/>
      <c r="AS5" s="300"/>
      <c r="AT5" s="300"/>
      <c r="AU5" s="300"/>
      <c r="AV5" s="300"/>
      <c r="AW5" s="300"/>
      <c r="AX5" s="300"/>
      <c r="AY5" s="300"/>
      <c r="AZ5" s="300"/>
      <c r="BA5" s="300"/>
      <c r="BB5" s="300"/>
      <c r="BC5" s="300"/>
      <c r="BD5" s="300"/>
      <c r="BE5" s="300"/>
      <c r="BF5" s="300"/>
      <c r="BG5" s="6"/>
      <c r="BH5" s="6"/>
    </row>
    <row r="6" spans="1:60" ht="7.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 x14ac:dyDescent="0.2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 x14ac:dyDescent="0.2">
      <c r="A8" s="7"/>
      <c r="B8" s="7"/>
      <c r="C8" s="359" t="s">
        <v>32</v>
      </c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 x14ac:dyDescent="0.2">
      <c r="A9" s="7"/>
      <c r="B9" s="7"/>
      <c r="C9" s="362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" x14ac:dyDescent="0.2">
      <c r="C10" s="365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  <c r="O10" s="366"/>
      <c r="P10" s="366"/>
      <c r="Q10" s="36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 x14ac:dyDescent="0.2"/>
    <row r="12" spans="1:60" ht="5.25" customHeight="1" x14ac:dyDescent="0.2">
      <c r="G12" s="4"/>
      <c r="H12" s="339">
        <v>36</v>
      </c>
      <c r="I12" s="340"/>
      <c r="J12" s="341"/>
      <c r="K12" s="4"/>
    </row>
    <row r="13" spans="1:60" ht="13.5" customHeight="1" x14ac:dyDescent="0.2">
      <c r="F13" s="4" t="s">
        <v>35</v>
      </c>
      <c r="G13" s="4"/>
      <c r="H13" s="342"/>
      <c r="I13" s="343"/>
      <c r="J13" s="344"/>
      <c r="K13" s="4" t="s">
        <v>36</v>
      </c>
      <c r="L13" s="10"/>
      <c r="M13" s="10"/>
      <c r="N13" s="10"/>
      <c r="Q13" s="11"/>
    </row>
    <row r="14" spans="1:60" ht="5.25" customHeight="1" x14ac:dyDescent="0.2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 x14ac:dyDescent="0.25"/>
    <row r="16" spans="1:60" ht="12" customHeight="1" x14ac:dyDescent="0.2">
      <c r="C16" s="368" t="s">
        <v>37</v>
      </c>
      <c r="D16" s="311"/>
      <c r="E16" s="311"/>
      <c r="F16" s="311"/>
      <c r="G16" s="312"/>
      <c r="H16" s="337" t="s">
        <v>66</v>
      </c>
      <c r="I16" s="338"/>
      <c r="J16" s="338"/>
      <c r="K16" s="311" t="str">
        <f>IF(入力!C2="","",入力!C2)</f>
        <v>ミヤマヒガシショウガッコウ</v>
      </c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2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302" t="s">
        <v>38</v>
      </c>
      <c r="AK16" s="303"/>
      <c r="AL16" s="303"/>
      <c r="AM16" s="304"/>
      <c r="AN16" s="331" t="str">
        <f>IF(入力!P3="","",入力!P3)</f>
        <v>船橋市</v>
      </c>
      <c r="AO16" s="332"/>
      <c r="AP16" s="332"/>
      <c r="AQ16" s="332"/>
      <c r="AR16" s="332"/>
      <c r="AS16" s="332"/>
      <c r="AT16" s="303" t="s">
        <v>68</v>
      </c>
      <c r="AU16" s="304"/>
      <c r="AV16" s="310" t="s">
        <v>39</v>
      </c>
      <c r="AW16" s="311"/>
      <c r="AX16" s="311"/>
      <c r="AY16" s="312"/>
      <c r="AZ16" s="317" t="str">
        <f>IF(入力!P5="","",入力!P5)</f>
        <v>京成本</v>
      </c>
      <c r="BA16" s="318"/>
      <c r="BB16" s="318"/>
      <c r="BC16" s="318"/>
      <c r="BD16" s="318"/>
      <c r="BE16" s="318"/>
      <c r="BF16" s="371" t="s">
        <v>40</v>
      </c>
    </row>
    <row r="17" spans="3:58" ht="4.5" customHeight="1" x14ac:dyDescent="0.2">
      <c r="C17" s="369"/>
      <c r="D17" s="314"/>
      <c r="E17" s="314"/>
      <c r="F17" s="314"/>
      <c r="G17" s="315"/>
      <c r="H17" s="327" t="str">
        <f>IF(入力!C3="","",入力!C3)</f>
        <v>三山東小学校</v>
      </c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3" t="str">
        <f>IF(入力!J3="","","("&amp;入力!J3&amp;")")</f>
        <v>(女子)</v>
      </c>
      <c r="V17" s="323"/>
      <c r="W17" s="323"/>
      <c r="X17" s="324"/>
      <c r="Y17" s="353">
        <f>IF(入力!C4="","",入力!C4)</f>
        <v>430703344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305"/>
      <c r="AK17" s="306"/>
      <c r="AL17" s="306"/>
      <c r="AM17" s="307"/>
      <c r="AN17" s="333"/>
      <c r="AO17" s="334"/>
      <c r="AP17" s="334"/>
      <c r="AQ17" s="334"/>
      <c r="AR17" s="334"/>
      <c r="AS17" s="334"/>
      <c r="AT17" s="306"/>
      <c r="AU17" s="307"/>
      <c r="AV17" s="313"/>
      <c r="AW17" s="314"/>
      <c r="AX17" s="314"/>
      <c r="AY17" s="315"/>
      <c r="AZ17" s="319"/>
      <c r="BA17" s="320"/>
      <c r="BB17" s="320"/>
      <c r="BC17" s="320"/>
      <c r="BD17" s="320"/>
      <c r="BE17" s="320"/>
      <c r="BF17" s="372"/>
    </row>
    <row r="18" spans="3:58" ht="16.5" customHeight="1" x14ac:dyDescent="0.2">
      <c r="C18" s="370"/>
      <c r="D18" s="296"/>
      <c r="E18" s="296"/>
      <c r="F18" s="296"/>
      <c r="G18" s="316"/>
      <c r="H18" s="329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25"/>
      <c r="V18" s="325"/>
      <c r="W18" s="325"/>
      <c r="X18" s="326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308"/>
      <c r="AK18" s="283"/>
      <c r="AL18" s="283"/>
      <c r="AM18" s="309"/>
      <c r="AN18" s="335"/>
      <c r="AO18" s="336"/>
      <c r="AP18" s="336"/>
      <c r="AQ18" s="336"/>
      <c r="AR18" s="336"/>
      <c r="AS18" s="336"/>
      <c r="AT18" s="283"/>
      <c r="AU18" s="309"/>
      <c r="AV18" s="297"/>
      <c r="AW18" s="296"/>
      <c r="AX18" s="296"/>
      <c r="AY18" s="316"/>
      <c r="AZ18" s="321" t="str">
        <f>IF(入力!AE5="","",入力!AE5)</f>
        <v>大久保</v>
      </c>
      <c r="BA18" s="322"/>
      <c r="BB18" s="322"/>
      <c r="BC18" s="322"/>
      <c r="BD18" s="322"/>
      <c r="BE18" s="322"/>
      <c r="BF18" s="13" t="s">
        <v>41</v>
      </c>
    </row>
    <row r="19" spans="3:58" ht="15" customHeight="1" x14ac:dyDescent="0.2">
      <c r="C19" s="348"/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284" t="s">
        <v>42</v>
      </c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 t="s">
        <v>69</v>
      </c>
      <c r="AE19" s="284"/>
      <c r="AF19" s="284"/>
      <c r="AG19" s="284"/>
      <c r="AH19" s="284"/>
      <c r="AI19" s="284"/>
      <c r="AJ19" s="284"/>
      <c r="AK19" s="284"/>
      <c r="AL19" s="284"/>
      <c r="AM19" s="284"/>
      <c r="AN19" s="284"/>
      <c r="AO19" s="284"/>
      <c r="AP19" s="284"/>
      <c r="AQ19" s="284"/>
      <c r="AR19" s="284"/>
      <c r="AS19" s="284" t="s">
        <v>70</v>
      </c>
      <c r="AT19" s="284"/>
      <c r="AU19" s="284"/>
      <c r="AV19" s="284"/>
      <c r="AW19" s="284"/>
      <c r="AX19" s="284"/>
      <c r="AY19" s="284"/>
      <c r="AZ19" s="284"/>
      <c r="BA19" s="284"/>
      <c r="BB19" s="284"/>
      <c r="BC19" s="284"/>
      <c r="BD19" s="284"/>
      <c r="BE19" s="284"/>
      <c r="BF19" s="301"/>
    </row>
    <row r="20" spans="3:58" ht="15" customHeight="1" x14ac:dyDescent="0.2">
      <c r="C20" s="286" t="s">
        <v>43</v>
      </c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5" t="str">
        <f>IF(入力!J7="","",入力!J7)</f>
        <v/>
      </c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>
        <f>IF(入力!J9="","",入力!J9)</f>
        <v>304052</v>
      </c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5"/>
      <c r="AR20" s="285"/>
      <c r="AS20" s="285" t="str">
        <f>IF(入力!J11="","",入力!J11)</f>
        <v/>
      </c>
      <c r="AT20" s="285"/>
      <c r="AU20" s="285"/>
      <c r="AV20" s="285"/>
      <c r="AW20" s="285"/>
      <c r="AX20" s="285"/>
      <c r="AY20" s="285"/>
      <c r="AZ20" s="285"/>
      <c r="BA20" s="285"/>
      <c r="BB20" s="285"/>
      <c r="BC20" s="285"/>
      <c r="BD20" s="285"/>
      <c r="BE20" s="285"/>
      <c r="BF20" s="295"/>
    </row>
    <row r="21" spans="3:58" ht="15" customHeight="1" x14ac:dyDescent="0.2">
      <c r="C21" s="286" t="s">
        <v>44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5" t="str">
        <f>IF(入力!M7="","",入力!M7)</f>
        <v/>
      </c>
      <c r="P21" s="285"/>
      <c r="Q21" s="285"/>
      <c r="R21" s="285"/>
      <c r="S21" s="285"/>
      <c r="T21" s="285"/>
      <c r="U21" s="285"/>
      <c r="V21" s="285"/>
      <c r="W21" s="285"/>
      <c r="X21" s="285"/>
      <c r="Y21" s="285"/>
      <c r="Z21" s="285"/>
      <c r="AA21" s="285"/>
      <c r="AB21" s="285"/>
      <c r="AC21" s="285"/>
      <c r="AD21" s="285" t="str">
        <f>IF(入力!M9="","",入力!M9)</f>
        <v>0457481</v>
      </c>
      <c r="AE21" s="285"/>
      <c r="AF21" s="285"/>
      <c r="AG21" s="285"/>
      <c r="AH21" s="285"/>
      <c r="AI21" s="285"/>
      <c r="AJ21" s="285"/>
      <c r="AK21" s="285"/>
      <c r="AL21" s="285"/>
      <c r="AM21" s="285"/>
      <c r="AN21" s="285"/>
      <c r="AO21" s="285"/>
      <c r="AP21" s="285"/>
      <c r="AQ21" s="285"/>
      <c r="AR21" s="285"/>
      <c r="AS21" s="285" t="str">
        <f>IF(入力!M11="","",入力!M11)</f>
        <v/>
      </c>
      <c r="AT21" s="285"/>
      <c r="AU21" s="285"/>
      <c r="AV21" s="285"/>
      <c r="AW21" s="285"/>
      <c r="AX21" s="285"/>
      <c r="AY21" s="285"/>
      <c r="AZ21" s="285"/>
      <c r="BA21" s="285"/>
      <c r="BB21" s="285"/>
      <c r="BC21" s="285"/>
      <c r="BD21" s="285"/>
      <c r="BE21" s="285"/>
      <c r="BF21" s="295"/>
    </row>
    <row r="22" spans="3:58" ht="12" customHeight="1" x14ac:dyDescent="0.2">
      <c r="C22" s="376" t="s">
        <v>71</v>
      </c>
      <c r="D22" s="377"/>
      <c r="E22" s="377"/>
      <c r="F22" s="377"/>
      <c r="G22" s="378"/>
      <c r="H22" s="379" t="str">
        <f>IF(入力!C7="","",入力!C7&amp;"　"&amp;入力!E7)</f>
        <v>ミヤマ　ダイチ</v>
      </c>
      <c r="I22" s="287"/>
      <c r="J22" s="287"/>
      <c r="K22" s="287"/>
      <c r="L22" s="287"/>
      <c r="M22" s="287"/>
      <c r="N22" s="287"/>
      <c r="O22" s="287"/>
      <c r="P22" s="287"/>
      <c r="Q22" s="288"/>
      <c r="R22" s="282" t="s">
        <v>45</v>
      </c>
      <c r="S22" s="287"/>
      <c r="T22" s="289">
        <f>IF(入力!AT7="","",入力!AT7)</f>
        <v>23</v>
      </c>
      <c r="U22" s="290"/>
      <c r="V22" s="291"/>
      <c r="W22" s="282" t="s">
        <v>46</v>
      </c>
      <c r="X22" s="282"/>
      <c r="Y22" s="282"/>
      <c r="Z22" s="14" t="s">
        <v>72</v>
      </c>
      <c r="AA22" s="15"/>
      <c r="AB22" s="287" t="str">
        <f>IF(入力!R7="","",入力!R7)</f>
        <v>274</v>
      </c>
      <c r="AC22" s="287"/>
      <c r="AD22" s="287"/>
      <c r="AE22" s="287"/>
      <c r="AF22" s="16" t="s">
        <v>73</v>
      </c>
      <c r="AG22" s="287" t="str">
        <f>IF(入力!W7="","",入力!W7)</f>
        <v>0077</v>
      </c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8"/>
      <c r="AU22" s="282" t="s">
        <v>47</v>
      </c>
      <c r="AV22" s="287"/>
      <c r="AW22" s="287"/>
      <c r="AX22" s="17" t="s">
        <v>74</v>
      </c>
      <c r="AY22" s="287" t="str">
        <f>IF(入力!AL7="","",入力!AL7)</f>
        <v>080</v>
      </c>
      <c r="AZ22" s="287"/>
      <c r="BA22" s="287"/>
      <c r="BB22" s="287"/>
      <c r="BC22" s="287"/>
      <c r="BD22" s="287"/>
      <c r="BE22" s="287"/>
      <c r="BF22" s="18" t="s">
        <v>75</v>
      </c>
    </row>
    <row r="23" spans="3:58" ht="19.5" customHeight="1" x14ac:dyDescent="0.2">
      <c r="C23" s="370" t="s">
        <v>48</v>
      </c>
      <c r="D23" s="296"/>
      <c r="E23" s="296"/>
      <c r="F23" s="296"/>
      <c r="G23" s="316"/>
      <c r="H23" s="345" t="str">
        <f>IF(入力!C8="","",入力!C8&amp;"　"&amp;入力!E8)</f>
        <v>三山　大智</v>
      </c>
      <c r="I23" s="346"/>
      <c r="J23" s="346"/>
      <c r="K23" s="346"/>
      <c r="L23" s="346"/>
      <c r="M23" s="346"/>
      <c r="N23" s="346"/>
      <c r="O23" s="346"/>
      <c r="P23" s="346"/>
      <c r="Q23" s="347"/>
      <c r="R23" s="296"/>
      <c r="S23" s="296"/>
      <c r="T23" s="292"/>
      <c r="U23" s="293"/>
      <c r="V23" s="294"/>
      <c r="W23" s="283"/>
      <c r="X23" s="283"/>
      <c r="Y23" s="283"/>
      <c r="Z23" s="329" t="str">
        <f>IF(入力!P8="","",入力!P8)</f>
        <v>千葉県船橋市薬円台5-33-10</v>
      </c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30"/>
      <c r="AR23" s="330"/>
      <c r="AS23" s="330"/>
      <c r="AT23" s="380"/>
      <c r="AU23" s="296"/>
      <c r="AV23" s="296"/>
      <c r="AW23" s="296"/>
      <c r="AX23" s="297" t="str">
        <f>IF(入力!AK8="","",入力!AK8)</f>
        <v>4931</v>
      </c>
      <c r="AY23" s="296"/>
      <c r="AZ23" s="296"/>
      <c r="BA23" s="296"/>
      <c r="BB23" s="19" t="s">
        <v>76</v>
      </c>
      <c r="BC23" s="296" t="str">
        <f>IF(入力!AP8="","",入力!AP8)</f>
        <v>1823</v>
      </c>
      <c r="BD23" s="296"/>
      <c r="BE23" s="296"/>
      <c r="BF23" s="298"/>
    </row>
    <row r="24" spans="3:58" ht="12" customHeight="1" x14ac:dyDescent="0.2">
      <c r="C24" s="376" t="s">
        <v>77</v>
      </c>
      <c r="D24" s="377"/>
      <c r="E24" s="377"/>
      <c r="F24" s="377"/>
      <c r="G24" s="378"/>
      <c r="H24" s="379" t="str">
        <f>IF(入力!C9="","",入力!C9&amp;"　"&amp;入力!E9)</f>
        <v>ヨシダ　ナオト</v>
      </c>
      <c r="I24" s="287"/>
      <c r="J24" s="287"/>
      <c r="K24" s="287"/>
      <c r="L24" s="287"/>
      <c r="M24" s="287"/>
      <c r="N24" s="287"/>
      <c r="O24" s="287"/>
      <c r="P24" s="287"/>
      <c r="Q24" s="288"/>
      <c r="R24" s="282" t="s">
        <v>45</v>
      </c>
      <c r="S24" s="287"/>
      <c r="T24" s="289">
        <f>IF(入力!AT9="","",入力!AT9)</f>
        <v>25</v>
      </c>
      <c r="U24" s="290"/>
      <c r="V24" s="291"/>
      <c r="W24" s="282" t="s">
        <v>46</v>
      </c>
      <c r="X24" s="282"/>
      <c r="Y24" s="282"/>
      <c r="Z24" s="14" t="s">
        <v>72</v>
      </c>
      <c r="AA24" s="15"/>
      <c r="AB24" s="287" t="str">
        <f>IF(入力!R9="","",入力!R9)</f>
        <v>274</v>
      </c>
      <c r="AC24" s="287"/>
      <c r="AD24" s="287"/>
      <c r="AE24" s="287"/>
      <c r="AF24" s="16" t="s">
        <v>73</v>
      </c>
      <c r="AG24" s="287" t="str">
        <f>IF(入力!W9="","",入力!W9)</f>
        <v>0063</v>
      </c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8"/>
      <c r="AU24" s="282" t="s">
        <v>47</v>
      </c>
      <c r="AV24" s="287"/>
      <c r="AW24" s="287"/>
      <c r="AX24" s="17" t="s">
        <v>74</v>
      </c>
      <c r="AY24" s="287" t="str">
        <f>IF(入力!AL9="","",入力!AL9)</f>
        <v>080</v>
      </c>
      <c r="AZ24" s="287"/>
      <c r="BA24" s="287"/>
      <c r="BB24" s="287"/>
      <c r="BC24" s="287"/>
      <c r="BD24" s="287"/>
      <c r="BE24" s="287"/>
      <c r="BF24" s="18" t="s">
        <v>75</v>
      </c>
    </row>
    <row r="25" spans="3:58" ht="19.5" customHeight="1" x14ac:dyDescent="0.2">
      <c r="C25" s="370" t="s">
        <v>78</v>
      </c>
      <c r="D25" s="296"/>
      <c r="E25" s="296"/>
      <c r="F25" s="296"/>
      <c r="G25" s="316"/>
      <c r="H25" s="345" t="str">
        <f>IF(入力!C10="","",入力!C10&amp;"　"&amp;入力!E10)</f>
        <v>吉田　直人</v>
      </c>
      <c r="I25" s="346"/>
      <c r="J25" s="346"/>
      <c r="K25" s="346"/>
      <c r="L25" s="346"/>
      <c r="M25" s="346"/>
      <c r="N25" s="346"/>
      <c r="O25" s="346"/>
      <c r="P25" s="346"/>
      <c r="Q25" s="347"/>
      <c r="R25" s="296"/>
      <c r="S25" s="296"/>
      <c r="T25" s="292"/>
      <c r="U25" s="293"/>
      <c r="V25" s="294"/>
      <c r="W25" s="283"/>
      <c r="X25" s="283"/>
      <c r="Y25" s="283"/>
      <c r="Z25" s="329" t="str">
        <f>IF(入力!P10="","",入力!P10)</f>
        <v>千葉県船橋市習志野台1-32-26-108</v>
      </c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80"/>
      <c r="AU25" s="296"/>
      <c r="AV25" s="296"/>
      <c r="AW25" s="296"/>
      <c r="AX25" s="297" t="str">
        <f>IF(入力!AK10="","",入力!AK10)</f>
        <v>5419</v>
      </c>
      <c r="AY25" s="296"/>
      <c r="AZ25" s="296"/>
      <c r="BA25" s="296"/>
      <c r="BB25" s="19" t="s">
        <v>76</v>
      </c>
      <c r="BC25" s="296" t="str">
        <f>IF(入力!AP10="","",入力!AP10)</f>
        <v>3292</v>
      </c>
      <c r="BD25" s="296"/>
      <c r="BE25" s="296"/>
      <c r="BF25" s="298"/>
    </row>
    <row r="26" spans="3:58" ht="12" customHeight="1" x14ac:dyDescent="0.2">
      <c r="C26" s="376" t="s">
        <v>71</v>
      </c>
      <c r="D26" s="377"/>
      <c r="E26" s="377"/>
      <c r="F26" s="377"/>
      <c r="G26" s="378"/>
      <c r="H26" s="379" t="str">
        <f>IF(入力!C11="","",入力!C11&amp;"　"&amp;入力!E11)</f>
        <v>マツモト　ナオキ</v>
      </c>
      <c r="I26" s="287"/>
      <c r="J26" s="287"/>
      <c r="K26" s="287"/>
      <c r="L26" s="287"/>
      <c r="M26" s="287"/>
      <c r="N26" s="287"/>
      <c r="O26" s="287"/>
      <c r="P26" s="287"/>
      <c r="Q26" s="288"/>
      <c r="R26" s="282" t="s">
        <v>45</v>
      </c>
      <c r="S26" s="287"/>
      <c r="T26" s="289">
        <f>IF(入力!AT11="","",入力!AT11)</f>
        <v>23</v>
      </c>
      <c r="U26" s="290"/>
      <c r="V26" s="291"/>
      <c r="W26" s="282" t="s">
        <v>46</v>
      </c>
      <c r="X26" s="282"/>
      <c r="Y26" s="282"/>
      <c r="Z26" s="14" t="s">
        <v>72</v>
      </c>
      <c r="AA26" s="15"/>
      <c r="AB26" s="287" t="str">
        <f>IF(入力!R11="","",入力!R11)</f>
        <v>274</v>
      </c>
      <c r="AC26" s="287"/>
      <c r="AD26" s="287"/>
      <c r="AE26" s="287"/>
      <c r="AF26" s="16" t="s">
        <v>73</v>
      </c>
      <c r="AG26" s="287" t="str">
        <f>IF(入力!W11="","",入力!W11)</f>
        <v>0826</v>
      </c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8"/>
      <c r="AU26" s="282" t="s">
        <v>47</v>
      </c>
      <c r="AV26" s="287"/>
      <c r="AW26" s="287"/>
      <c r="AX26" s="17" t="s">
        <v>74</v>
      </c>
      <c r="AY26" s="287" t="str">
        <f>IF(入力!AL11="","",入力!AL11)</f>
        <v>080</v>
      </c>
      <c r="AZ26" s="287"/>
      <c r="BA26" s="287"/>
      <c r="BB26" s="287"/>
      <c r="BC26" s="287"/>
      <c r="BD26" s="287"/>
      <c r="BE26" s="287"/>
      <c r="BF26" s="18" t="s">
        <v>75</v>
      </c>
    </row>
    <row r="27" spans="3:58" ht="19.5" customHeight="1" x14ac:dyDescent="0.2">
      <c r="C27" s="370" t="s">
        <v>79</v>
      </c>
      <c r="D27" s="296"/>
      <c r="E27" s="296"/>
      <c r="F27" s="296"/>
      <c r="G27" s="316"/>
      <c r="H27" s="345" t="str">
        <f>IF(入力!C12="","",入力!C12&amp;"　"&amp;入力!E12)</f>
        <v>松本　直己</v>
      </c>
      <c r="I27" s="346"/>
      <c r="J27" s="346"/>
      <c r="K27" s="346"/>
      <c r="L27" s="346"/>
      <c r="M27" s="346"/>
      <c r="N27" s="346"/>
      <c r="O27" s="346"/>
      <c r="P27" s="346"/>
      <c r="Q27" s="347"/>
      <c r="R27" s="296"/>
      <c r="S27" s="296"/>
      <c r="T27" s="292"/>
      <c r="U27" s="293"/>
      <c r="V27" s="294"/>
      <c r="W27" s="283"/>
      <c r="X27" s="283"/>
      <c r="Y27" s="283"/>
      <c r="Z27" s="329" t="str">
        <f>IF(入力!P12="","",入力!P12)</f>
        <v>千葉県船橋市中野木1ｰ20ｰ32</v>
      </c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80"/>
      <c r="AU27" s="296"/>
      <c r="AV27" s="296"/>
      <c r="AW27" s="296"/>
      <c r="AX27" s="297" t="str">
        <f>IF(入力!AK12="","",入力!AK12)</f>
        <v>5500</v>
      </c>
      <c r="AY27" s="296"/>
      <c r="AZ27" s="296"/>
      <c r="BA27" s="296"/>
      <c r="BB27" s="19" t="s">
        <v>76</v>
      </c>
      <c r="BC27" s="296" t="str">
        <f>IF(入力!AP12="","",入力!AP12)</f>
        <v>2034</v>
      </c>
      <c r="BD27" s="296"/>
      <c r="BE27" s="296"/>
      <c r="BF27" s="298"/>
    </row>
    <row r="28" spans="3:58" ht="12" customHeight="1" x14ac:dyDescent="0.2">
      <c r="C28" s="376" t="s">
        <v>71</v>
      </c>
      <c r="D28" s="377"/>
      <c r="E28" s="377"/>
      <c r="F28" s="377"/>
      <c r="G28" s="378"/>
      <c r="H28" s="379" t="str">
        <f>IF(入力!C15="","",入力!C15&amp;"　"&amp;入力!E15)</f>
        <v>ヨシダ　ナオト</v>
      </c>
      <c r="I28" s="287"/>
      <c r="J28" s="287"/>
      <c r="K28" s="287"/>
      <c r="L28" s="287"/>
      <c r="M28" s="287"/>
      <c r="N28" s="287"/>
      <c r="O28" s="287"/>
      <c r="P28" s="287"/>
      <c r="Q28" s="288"/>
      <c r="R28" s="282" t="s">
        <v>45</v>
      </c>
      <c r="S28" s="287"/>
      <c r="T28" s="289">
        <f>IF(入力!AT15="","",入力!AT15)</f>
        <v>25</v>
      </c>
      <c r="U28" s="290"/>
      <c r="V28" s="291"/>
      <c r="W28" s="282" t="s">
        <v>46</v>
      </c>
      <c r="X28" s="282"/>
      <c r="Y28" s="282"/>
      <c r="Z28" s="14" t="s">
        <v>72</v>
      </c>
      <c r="AA28" s="15"/>
      <c r="AB28" s="287" t="str">
        <f>IF(入力!R15="","",入力!R15)</f>
        <v>274</v>
      </c>
      <c r="AC28" s="287"/>
      <c r="AD28" s="287"/>
      <c r="AE28" s="287"/>
      <c r="AF28" s="16" t="s">
        <v>73</v>
      </c>
      <c r="AG28" s="287" t="str">
        <f>IF(入力!W15="","",入力!W15)</f>
        <v>0063</v>
      </c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8"/>
      <c r="AU28" s="282" t="s">
        <v>47</v>
      </c>
      <c r="AV28" s="287"/>
      <c r="AW28" s="287"/>
      <c r="AX28" s="17" t="s">
        <v>74</v>
      </c>
      <c r="AY28" s="287" t="str">
        <f>IF(入力!AL15="","",入力!AL15)</f>
        <v>080</v>
      </c>
      <c r="AZ28" s="287"/>
      <c r="BA28" s="287"/>
      <c r="BB28" s="287"/>
      <c r="BC28" s="287"/>
      <c r="BD28" s="287"/>
      <c r="BE28" s="287"/>
      <c r="BF28" s="18" t="s">
        <v>75</v>
      </c>
    </row>
    <row r="29" spans="3:58" ht="19.5" customHeight="1" thickBot="1" x14ac:dyDescent="0.25">
      <c r="C29" s="373" t="s">
        <v>49</v>
      </c>
      <c r="D29" s="374"/>
      <c r="E29" s="374"/>
      <c r="F29" s="374"/>
      <c r="G29" s="375"/>
      <c r="H29" s="385" t="str">
        <f>IF(入力!C16="","",入力!C16&amp;"　"&amp;入力!E16)</f>
        <v>吉田　直人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74"/>
      <c r="S29" s="374"/>
      <c r="T29" s="382"/>
      <c r="U29" s="383"/>
      <c r="V29" s="384"/>
      <c r="W29" s="381"/>
      <c r="X29" s="381"/>
      <c r="Y29" s="381"/>
      <c r="Z29" s="398" t="str">
        <f>IF(入力!P16="","",入力!P16)</f>
        <v>千葉県船橋市習志野台1-32-26-108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74"/>
      <c r="AV29" s="374"/>
      <c r="AW29" s="374"/>
      <c r="AX29" s="401" t="str">
        <f>IF(入力!AK16="","",入力!AK16)</f>
        <v>5419</v>
      </c>
      <c r="AY29" s="374"/>
      <c r="AZ29" s="374"/>
      <c r="BA29" s="374"/>
      <c r="BB29" s="73" t="s">
        <v>76</v>
      </c>
      <c r="BC29" s="374" t="str">
        <f>IF(入力!AP16="","",入力!AP16)</f>
        <v>3292</v>
      </c>
      <c r="BD29" s="374"/>
      <c r="BE29" s="374"/>
      <c r="BF29" s="402"/>
    </row>
    <row r="30" spans="3:58" ht="7.5" customHeight="1" x14ac:dyDescent="0.2"/>
    <row r="31" spans="3:58" ht="16.5" customHeight="1" x14ac:dyDescent="0.2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 x14ac:dyDescent="0.25"/>
    <row r="33" spans="3:58" ht="15" customHeight="1" x14ac:dyDescent="0.2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 x14ac:dyDescent="0.2">
      <c r="C34" s="416">
        <f>IF(入力!B25="","",入力!B25)</f>
        <v>1</v>
      </c>
      <c r="D34" s="417"/>
      <c r="E34" s="418"/>
      <c r="F34" s="403" t="str">
        <f>IF(入力!C26="","",入力!C25&amp;"　"&amp;入力!E25&amp;"
"&amp;入力!C26&amp;"　"&amp;入力!E26)</f>
        <v>オオサワ　ココナ
大澤　心花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6</v>
      </c>
      <c r="R34" s="391"/>
      <c r="S34" s="392"/>
      <c r="T34" s="409" t="str">
        <f>IF(入力!I25="","",入力!I25)</f>
        <v>三山東小学校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519069123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150</v>
      </c>
      <c r="BA34" s="391"/>
      <c r="BB34" s="391"/>
      <c r="BC34" s="391"/>
      <c r="BD34" s="391"/>
      <c r="BE34" s="391"/>
      <c r="BF34" s="396"/>
    </row>
    <row r="35" spans="3:58" ht="15" customHeight="1" x14ac:dyDescent="0.2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 x14ac:dyDescent="0.2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オチ　カエラ
越智　かえら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6</v>
      </c>
      <c r="R36" s="391"/>
      <c r="S36" s="392"/>
      <c r="T36" s="409" t="str">
        <f>IF(入力!I27="","",入力!I27)</f>
        <v>三山東小学校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519069130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136</v>
      </c>
      <c r="BA36" s="391"/>
      <c r="BB36" s="391"/>
      <c r="BC36" s="391"/>
      <c r="BD36" s="391"/>
      <c r="BE36" s="391"/>
      <c r="BF36" s="396"/>
    </row>
    <row r="37" spans="3:58" ht="15" customHeight="1" x14ac:dyDescent="0.2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 x14ac:dyDescent="0.2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シャモト　ワカナ
社本　羽奏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6</v>
      </c>
      <c r="R38" s="391"/>
      <c r="S38" s="392"/>
      <c r="T38" s="409" t="str">
        <f>IF(入力!I29="","",入力!I29)</f>
        <v>三山東小学校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519066185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155</v>
      </c>
      <c r="BA38" s="391"/>
      <c r="BB38" s="391"/>
      <c r="BC38" s="391"/>
      <c r="BD38" s="391"/>
      <c r="BE38" s="391"/>
      <c r="BF38" s="396"/>
    </row>
    <row r="39" spans="3:58" ht="15" customHeight="1" x14ac:dyDescent="0.2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 x14ac:dyDescent="0.2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カネヤマ　ユズキ
金山　柚月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6</v>
      </c>
      <c r="R40" s="391"/>
      <c r="S40" s="392"/>
      <c r="T40" s="409" t="str">
        <f>IF(入力!I31="","",入力!I31)</f>
        <v>三山東小学校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519100352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145</v>
      </c>
      <c r="BA40" s="391"/>
      <c r="BB40" s="391"/>
      <c r="BC40" s="391"/>
      <c r="BD40" s="391"/>
      <c r="BE40" s="391"/>
      <c r="BF40" s="396"/>
    </row>
    <row r="41" spans="3:58" ht="15" customHeight="1" x14ac:dyDescent="0.2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 x14ac:dyDescent="0.2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セキグチ　ミヒロ
関口　珠優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6</v>
      </c>
      <c r="R42" s="391"/>
      <c r="S42" s="392"/>
      <c r="T42" s="409" t="str">
        <f>IF(入力!I33="","",入力!I33)</f>
        <v>三山東小学校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519069109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149</v>
      </c>
      <c r="BA42" s="391"/>
      <c r="BB42" s="391"/>
      <c r="BC42" s="391"/>
      <c r="BD42" s="391"/>
      <c r="BE42" s="391"/>
      <c r="BF42" s="396"/>
    </row>
    <row r="43" spans="3:58" ht="15" customHeight="1" x14ac:dyDescent="0.2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 x14ac:dyDescent="0.2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ハスイケ　アサヒ
蓮池　亜紗緋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6</v>
      </c>
      <c r="R44" s="391"/>
      <c r="S44" s="392"/>
      <c r="T44" s="409" t="str">
        <f>IF(入力!I35="","",入力!I35)</f>
        <v>三山東小学校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520261455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148</v>
      </c>
      <c r="BA44" s="391"/>
      <c r="BB44" s="391"/>
      <c r="BC44" s="391"/>
      <c r="BD44" s="391"/>
      <c r="BE44" s="391"/>
      <c r="BF44" s="396"/>
    </row>
    <row r="45" spans="3:58" ht="15" customHeight="1" x14ac:dyDescent="0.2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 x14ac:dyDescent="0.2">
      <c r="C46" s="416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ムラタ　カホ
村田　花帆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6</v>
      </c>
      <c r="R46" s="391"/>
      <c r="S46" s="392"/>
      <c r="T46" s="409" t="str">
        <f>IF(入力!I37="","",入力!I37)</f>
        <v>三山東小学校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519069147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156</v>
      </c>
      <c r="BA46" s="391"/>
      <c r="BB46" s="391"/>
      <c r="BC46" s="391"/>
      <c r="BD46" s="391"/>
      <c r="BE46" s="391"/>
      <c r="BF46" s="396"/>
    </row>
    <row r="47" spans="3:58" ht="15" customHeight="1" x14ac:dyDescent="0.2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 x14ac:dyDescent="0.2">
      <c r="C48" s="416">
        <f>IF(入力!B39="","",入力!B39)</f>
        <v>8</v>
      </c>
      <c r="D48" s="417"/>
      <c r="E48" s="418"/>
      <c r="F48" s="403" t="str">
        <f>IF(入力!C40="","",入力!C39&amp;"　"&amp;入力!E39&amp;"
"&amp;入力!C40&amp;"　"&amp;入力!E40)</f>
        <v>ヨシハシ　ユウリ
吉橋　優里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6</v>
      </c>
      <c r="R48" s="391"/>
      <c r="S48" s="392"/>
      <c r="T48" s="409" t="str">
        <f>IF(入力!I39="","",入力!I39)</f>
        <v>三山東小学校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519069154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159</v>
      </c>
      <c r="BA48" s="391"/>
      <c r="BB48" s="391"/>
      <c r="BC48" s="391"/>
      <c r="BD48" s="391"/>
      <c r="BE48" s="391"/>
      <c r="BF48" s="396"/>
    </row>
    <row r="49" spans="3:58" ht="15" customHeight="1" x14ac:dyDescent="0.2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 x14ac:dyDescent="0.2">
      <c r="C50" s="416">
        <f>IF(入力!B41="","",入力!B41)</f>
        <v>9</v>
      </c>
      <c r="D50" s="417"/>
      <c r="E50" s="418"/>
      <c r="F50" s="403" t="str">
        <f>IF(入力!C42="","",入力!C41&amp;"　"&amp;入力!E41&amp;"
"&amp;入力!C42&amp;"　"&amp;入力!E42)</f>
        <v>イトウ　アオイ
伊藤　葵</v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>
        <f>IF(入力!G41="","",入力!G41)</f>
        <v>5</v>
      </c>
      <c r="R50" s="391"/>
      <c r="S50" s="392"/>
      <c r="T50" s="409" t="str">
        <f>IF(入力!I41="","",入力!I41)</f>
        <v>三山東小学校</v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>
        <f>IF(入力!M41="","",入力!M41)</f>
        <v>520508406</v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>
        <f>IF(入力!P41="","",入力!P41)</f>
        <v>144</v>
      </c>
      <c r="BA50" s="391"/>
      <c r="BB50" s="391"/>
      <c r="BC50" s="391"/>
      <c r="BD50" s="391"/>
      <c r="BE50" s="391"/>
      <c r="BF50" s="396"/>
    </row>
    <row r="51" spans="3:58" ht="15" customHeight="1" x14ac:dyDescent="0.2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 x14ac:dyDescent="0.2">
      <c r="C52" s="416">
        <f>IF(入力!B43="","",入力!B43)</f>
        <v>10</v>
      </c>
      <c r="D52" s="417"/>
      <c r="E52" s="418"/>
      <c r="F52" s="403" t="str">
        <f>IF(入力!C44="","",入力!C43&amp;"　"&amp;入力!E43&amp;"
"&amp;入力!C44&amp;"　"&amp;入力!E44)</f>
        <v>タナカ　シホ
田中　志歩</v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>
        <f>IF(入力!G43="","",入力!G43)</f>
        <v>5</v>
      </c>
      <c r="R52" s="391"/>
      <c r="S52" s="392"/>
      <c r="T52" s="409" t="str">
        <f>IF(入力!I43="","",入力!I43)</f>
        <v>三山東小学校</v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>
        <f>IF(入力!M43="","",入力!M43)</f>
        <v>520508413</v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>
        <f>IF(入力!P43="","",入力!P43)</f>
        <v>143</v>
      </c>
      <c r="BA52" s="391"/>
      <c r="BB52" s="391"/>
      <c r="BC52" s="391"/>
      <c r="BD52" s="391"/>
      <c r="BE52" s="391"/>
      <c r="BF52" s="396"/>
    </row>
    <row r="53" spans="3:58" ht="15" customHeight="1" x14ac:dyDescent="0.2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 x14ac:dyDescent="0.2">
      <c r="C54" s="416">
        <f>IF(入力!B45="","",入力!B45)</f>
        <v>11</v>
      </c>
      <c r="D54" s="417"/>
      <c r="E54" s="418"/>
      <c r="F54" s="403" t="str">
        <f>IF(入力!C46="","",入力!C45&amp;"　"&amp;入力!E45&amp;"
"&amp;入力!C46&amp;"　"&amp;入力!E46)</f>
        <v>ハセガワ　ニイナ
長谷川　新菜</v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>
        <f>IF(入力!G45="","",入力!G45)</f>
        <v>5</v>
      </c>
      <c r="R54" s="391"/>
      <c r="S54" s="392"/>
      <c r="T54" s="409" t="str">
        <f>IF(入力!I45="","",入力!I45)</f>
        <v>三山東小学校</v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>
        <f>IF(入力!M45="","",入力!M45)</f>
        <v>520508437</v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>
        <f>IF(入力!P45="","",入力!P45)</f>
        <v>131</v>
      </c>
      <c r="BA54" s="391"/>
      <c r="BB54" s="391"/>
      <c r="BC54" s="391"/>
      <c r="BD54" s="391"/>
      <c r="BE54" s="391"/>
      <c r="BF54" s="396"/>
    </row>
    <row r="55" spans="3:58" ht="15" customHeight="1" x14ac:dyDescent="0.2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 x14ac:dyDescent="0.2">
      <c r="C56" s="416">
        <f>IF(入力!B47="","",入力!B47)</f>
        <v>12</v>
      </c>
      <c r="D56" s="417"/>
      <c r="E56" s="418"/>
      <c r="F56" s="403" t="str">
        <f>IF(入力!C48="","",入力!C47&amp;"　"&amp;入力!E47&amp;"
"&amp;入力!C48&amp;"　"&amp;入力!E48)</f>
        <v>フジモト　ユイカ
藤本　結夏</v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>
        <f>IF(入力!G47="","",入力!G47)</f>
        <v>5</v>
      </c>
      <c r="R56" s="391"/>
      <c r="S56" s="392"/>
      <c r="T56" s="409" t="str">
        <f>IF(入力!I47="","",入力!I47)</f>
        <v>三山東小学校</v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>
        <f>IF(入力!M47="","",入力!M47)</f>
        <v>520508390</v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>
        <f>IF(入力!P47="","",入力!P47)</f>
        <v>137</v>
      </c>
      <c r="BA56" s="391"/>
      <c r="BB56" s="391"/>
      <c r="BC56" s="391"/>
      <c r="BD56" s="391"/>
      <c r="BE56" s="391"/>
      <c r="BF56" s="396"/>
    </row>
    <row r="57" spans="3:58" ht="15" customHeight="1" thickBot="1" x14ac:dyDescent="0.25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 x14ac:dyDescent="0.2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 x14ac:dyDescent="0.2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 x14ac:dyDescent="0.2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 x14ac:dyDescent="0.2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 x14ac:dyDescent="0.2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 x14ac:dyDescent="0.2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4"/>
      <c r="AS63" s="314"/>
      <c r="AT63" s="314"/>
      <c r="AU63" s="314"/>
      <c r="AV63" s="314"/>
      <c r="AW63" s="314"/>
      <c r="AX63" s="314"/>
      <c r="AY63" s="314"/>
      <c r="AZ63" s="314"/>
      <c r="BA63" s="314"/>
      <c r="BB63" s="314"/>
      <c r="BC63" s="314"/>
      <c r="BD63" s="314"/>
      <c r="BE63" s="314" t="s">
        <v>63</v>
      </c>
      <c r="BF63" s="314"/>
    </row>
    <row r="64" spans="3:58" x14ac:dyDescent="0.2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</row>
    <row r="65" spans="3:58" x14ac:dyDescent="0.2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5" x14ac:dyDescent="0.2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 x14ac:dyDescent="0.2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5" customHeight="1" x14ac:dyDescent="0.2">
      <c r="A2" s="263" t="s">
        <v>0</v>
      </c>
      <c r="B2" s="263"/>
      <c r="C2" s="266" t="str">
        <f>IF(入力!C3="","",入力!C3)</f>
        <v>三山東小学校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5" customHeight="1" x14ac:dyDescent="0.2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 x14ac:dyDescent="0.2">
      <c r="A4" s="263" t="s">
        <v>18</v>
      </c>
      <c r="B4" s="263"/>
      <c r="C4" s="267">
        <f>IF(入力!C4="","",IF(入力!C5="",入力!C4,入力!C4&amp;"　　"&amp;入力!C5))</f>
        <v>430703344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 x14ac:dyDescent="0.2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 x14ac:dyDescent="0.2">
      <c r="A6" s="263" t="s">
        <v>1</v>
      </c>
      <c r="B6" s="263"/>
      <c r="C6" s="275" t="str">
        <f>IF(入力!C8="","",入力!C8&amp;"　"&amp;入力!E8)</f>
        <v>三山　大智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 x14ac:dyDescent="0.2">
      <c r="A7" s="263"/>
      <c r="B7" s="263"/>
      <c r="C7" s="280"/>
      <c r="D7" s="281"/>
      <c r="E7" s="281"/>
      <c r="F7" s="281"/>
      <c r="G7" s="265">
        <f>IF(入力!G7="","",入力!G7)</f>
        <v>508609942</v>
      </c>
      <c r="H7" s="265"/>
      <c r="I7" s="265"/>
      <c r="J7" s="265" t="str">
        <f>IF(入力!J7="","",入力!J7)</f>
        <v/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 x14ac:dyDescent="0.2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5" customHeight="1" x14ac:dyDescent="0.2">
      <c r="A9" s="263" t="s">
        <v>19</v>
      </c>
      <c r="B9" s="263"/>
      <c r="C9" s="275" t="str">
        <f>IF(入力!C10="","",入力!C10&amp;"　"&amp;入力!E10)</f>
        <v>吉田　直人</v>
      </c>
      <c r="D9" s="276"/>
      <c r="E9" s="276"/>
      <c r="F9" s="276"/>
      <c r="G9" s="265">
        <f>IF(入力!G9="","",入力!G9)</f>
        <v>518092511</v>
      </c>
      <c r="H9" s="265"/>
      <c r="I9" s="265"/>
      <c r="J9" s="265">
        <f>IF(入力!J9="","",入力!J9)</f>
        <v>304052</v>
      </c>
      <c r="K9" s="265"/>
      <c r="L9" s="265"/>
      <c r="M9" s="265" t="str">
        <f>IF(入力!M9="","",入力!M9)</f>
        <v>0457481</v>
      </c>
      <c r="N9" s="265"/>
      <c r="O9" s="265"/>
    </row>
    <row r="10" spans="1:15" ht="14.5" customHeight="1" x14ac:dyDescent="0.2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5" customHeight="1" x14ac:dyDescent="0.2">
      <c r="A11" s="263" t="s">
        <v>20</v>
      </c>
      <c r="B11" s="263"/>
      <c r="C11" s="275" t="str">
        <f>IF(入力!C12="","",入力!C12&amp;"　"&amp;入力!E12)</f>
        <v>松本　直己</v>
      </c>
      <c r="D11" s="276"/>
      <c r="E11" s="276"/>
      <c r="F11" s="276"/>
      <c r="G11" s="265">
        <f>IF(入力!G11="","",入力!G11)</f>
        <v>520965681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5" customHeight="1" x14ac:dyDescent="0.2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 x14ac:dyDescent="0.2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 x14ac:dyDescent="0.2">
      <c r="A14" s="263"/>
      <c r="B14" s="263"/>
      <c r="C14" s="277"/>
      <c r="D14" s="278"/>
      <c r="E14" s="278"/>
      <c r="F14" s="278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 x14ac:dyDescent="0.2">
      <c r="A15" s="263" t="s">
        <v>5</v>
      </c>
      <c r="B15" s="263"/>
      <c r="C15" s="275" t="str">
        <f>IF(入力!C16="","",入力!C16&amp;"　"&amp;入力!E16)</f>
        <v>吉田　直人</v>
      </c>
      <c r="D15" s="276"/>
      <c r="E15" s="276"/>
      <c r="F15" s="273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 x14ac:dyDescent="0.2">
      <c r="A16" s="263"/>
      <c r="B16" s="263"/>
      <c r="C16" s="277"/>
      <c r="D16" s="278"/>
      <c r="E16" s="278"/>
      <c r="F16" s="274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5" customHeight="1" x14ac:dyDescent="0.2">
      <c r="A17" s="263" t="s">
        <v>6</v>
      </c>
      <c r="B17" s="263"/>
      <c r="C17" s="266" t="str">
        <f>IF(入力!C17="","",入力!C17&amp;"　"&amp;入力!E17)</f>
        <v>千葉県船橋市習志野台1-32-26-108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5" customHeight="1" x14ac:dyDescent="0.2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5" customHeight="1" x14ac:dyDescent="0.2">
      <c r="A19" s="263" t="s">
        <v>7</v>
      </c>
      <c r="B19" s="263"/>
      <c r="C19" s="266" t="str">
        <f>IF(入力!C19="","",入力!C19&amp;"　"&amp;入力!E19)</f>
        <v>080-5419-3292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5" customHeight="1" x14ac:dyDescent="0.2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5" customHeight="1" x14ac:dyDescent="0.2">
      <c r="A21" s="263" t="s">
        <v>8</v>
      </c>
      <c r="B21" s="263"/>
      <c r="C21" s="266" t="str">
        <f>IF(入力!C21="","",入力!C21&amp;"－"&amp;入力!E21&amp;"－"&amp;入力!G21)</f>
        <v>080－5419－3292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5" customHeight="1" x14ac:dyDescent="0.2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 x14ac:dyDescent="0.2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 x14ac:dyDescent="0.2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 x14ac:dyDescent="0.2">
      <c r="A25" s="263">
        <v>1</v>
      </c>
      <c r="B25" s="263">
        <f>IF(入力!B25="","",入力!B25)</f>
        <v>1</v>
      </c>
      <c r="C25" s="275" t="str">
        <f>IF(入力!C26="","",入力!C26&amp;"　"&amp;入力!E26)</f>
        <v>大澤　心花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三山東小学校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519069123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 x14ac:dyDescent="0.2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 x14ac:dyDescent="0.2">
      <c r="A27" s="263">
        <v>2</v>
      </c>
      <c r="B27" s="263">
        <f>IF(入力!B27="","",入力!B27)</f>
        <v>2</v>
      </c>
      <c r="C27" s="275" t="str">
        <f>IF(入力!C28="","",入力!C28&amp;"　"&amp;入力!E28)</f>
        <v>越智　かえら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三山東小学校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519069130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 x14ac:dyDescent="0.2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 x14ac:dyDescent="0.2">
      <c r="A29" s="263">
        <v>3</v>
      </c>
      <c r="B29" s="263">
        <f>IF(入力!B29="","",入力!B29)</f>
        <v>3</v>
      </c>
      <c r="C29" s="275" t="str">
        <f>IF(入力!C30="","",入力!C30&amp;"　"&amp;入力!E30)</f>
        <v>社本　羽奏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三山東小学校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519066185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 x14ac:dyDescent="0.2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 x14ac:dyDescent="0.2">
      <c r="A31" s="263">
        <v>4</v>
      </c>
      <c r="B31" s="263">
        <f>IF(入力!B31="","",入力!B31)</f>
        <v>4</v>
      </c>
      <c r="C31" s="275" t="str">
        <f>IF(入力!C32="","",入力!C32&amp;"　"&amp;入力!E32)</f>
        <v>金山　柚月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三山東小学校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519100352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 x14ac:dyDescent="0.2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 x14ac:dyDescent="0.2">
      <c r="A33" s="263">
        <v>5</v>
      </c>
      <c r="B33" s="263">
        <f>IF(入力!B33="","",入力!B33)</f>
        <v>5</v>
      </c>
      <c r="C33" s="275" t="str">
        <f>IF(入力!C34="","",入力!C34&amp;"　"&amp;入力!E34)</f>
        <v>関口　珠優</v>
      </c>
      <c r="D33" s="276"/>
      <c r="E33" s="276"/>
      <c r="F33" s="276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三山東小学校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519069109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 x14ac:dyDescent="0.2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 x14ac:dyDescent="0.2">
      <c r="A35" s="263">
        <v>6</v>
      </c>
      <c r="B35" s="263">
        <f>IF(入力!B35="","",入力!B35)</f>
        <v>6</v>
      </c>
      <c r="C35" s="275" t="str">
        <f>IF(入力!C36="","",入力!C36&amp;"　"&amp;入力!E36)</f>
        <v>蓮池　亜紗緋</v>
      </c>
      <c r="D35" s="276"/>
      <c r="E35" s="276"/>
      <c r="F35" s="276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三山東小学校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520261455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 x14ac:dyDescent="0.2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 x14ac:dyDescent="0.2">
      <c r="A37" s="263">
        <v>7</v>
      </c>
      <c r="B37" s="263">
        <f>IF(入力!B37="","",入力!B37)</f>
        <v>7</v>
      </c>
      <c r="C37" s="275" t="str">
        <f>IF(入力!C38="","",入力!C38&amp;"　"&amp;入力!E38)</f>
        <v>村田　花帆</v>
      </c>
      <c r="D37" s="276"/>
      <c r="E37" s="276"/>
      <c r="F37" s="276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三山東小学校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519069147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 x14ac:dyDescent="0.2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 x14ac:dyDescent="0.2">
      <c r="A39" s="263">
        <v>8</v>
      </c>
      <c r="B39" s="263">
        <f>IF(入力!B39="","",入力!B39)</f>
        <v>8</v>
      </c>
      <c r="C39" s="275" t="str">
        <f>IF(入力!C40="","",入力!C40&amp;"　"&amp;入力!E40)</f>
        <v>吉橋　優里</v>
      </c>
      <c r="D39" s="276"/>
      <c r="E39" s="276"/>
      <c r="F39" s="276"/>
      <c r="G39" s="263">
        <f>IF(入力!G39="","",入力!G39)</f>
        <v>6</v>
      </c>
      <c r="H39" s="263" t="str">
        <f>IF(入力!H39="","",入力!H39)</f>
        <v/>
      </c>
      <c r="I39" s="263" t="str">
        <f>IF(入力!I39="","",入力!I39)</f>
        <v>三山東小学校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519069154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 x14ac:dyDescent="0.2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 x14ac:dyDescent="0.2">
      <c r="A41" s="263">
        <v>9</v>
      </c>
      <c r="B41" s="263">
        <f>IF(入力!B41="","",入力!B41)</f>
        <v>9</v>
      </c>
      <c r="C41" s="275" t="str">
        <f>IF(入力!C42="","",入力!C42&amp;"　"&amp;入力!E42)</f>
        <v>伊藤　葵</v>
      </c>
      <c r="D41" s="276"/>
      <c r="E41" s="276"/>
      <c r="F41" s="276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三山東小学校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520508406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 x14ac:dyDescent="0.2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 x14ac:dyDescent="0.2">
      <c r="A43" s="263">
        <v>10</v>
      </c>
      <c r="B43" s="263">
        <f>IF(入力!B43="","",入力!B43)</f>
        <v>10</v>
      </c>
      <c r="C43" s="275" t="str">
        <f>IF(入力!C44="","",入力!C44&amp;"　"&amp;入力!E44)</f>
        <v>田中　志歩</v>
      </c>
      <c r="D43" s="276"/>
      <c r="E43" s="276"/>
      <c r="F43" s="276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三山東小学校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520508413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 x14ac:dyDescent="0.2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 x14ac:dyDescent="0.2">
      <c r="A45" s="263">
        <v>11</v>
      </c>
      <c r="B45" s="263">
        <f>IF(入力!B45="","",入力!B45)</f>
        <v>11</v>
      </c>
      <c r="C45" s="275" t="str">
        <f>IF(入力!C46="","",入力!C46&amp;"　"&amp;入力!E46)</f>
        <v>長谷川　新菜</v>
      </c>
      <c r="D45" s="276"/>
      <c r="E45" s="276"/>
      <c r="F45" s="276"/>
      <c r="G45" s="263">
        <f>IF(入力!G45="","",入力!G45)</f>
        <v>5</v>
      </c>
      <c r="H45" s="263" t="str">
        <f>IF(入力!H45="","",入力!H45)</f>
        <v/>
      </c>
      <c r="I45" s="263" t="str">
        <f>IF(入力!I45="","",入力!I45)</f>
        <v>三山東小学校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520508437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 x14ac:dyDescent="0.2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 x14ac:dyDescent="0.2">
      <c r="A47" s="263">
        <v>12</v>
      </c>
      <c r="B47" s="263">
        <f>IF(入力!B47="","",入力!B47)</f>
        <v>12</v>
      </c>
      <c r="C47" s="275" t="str">
        <f>IF(入力!C48="","",入力!C48&amp;"　"&amp;入力!E48)</f>
        <v>藤本　結夏</v>
      </c>
      <c r="D47" s="276"/>
      <c r="E47" s="276"/>
      <c r="F47" s="276"/>
      <c r="G47" s="263">
        <f>IF(入力!G47="","",入力!G47)</f>
        <v>5</v>
      </c>
      <c r="H47" s="263" t="str">
        <f>IF(入力!H47="","",入力!H47)</f>
        <v/>
      </c>
      <c r="I47" s="263" t="str">
        <f>IF(入力!I47="","",入力!I47)</f>
        <v>三山東小学校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520508390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 x14ac:dyDescent="0.2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 x14ac:dyDescent="0.2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 x14ac:dyDescent="0.2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 x14ac:dyDescent="0.2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 x14ac:dyDescent="0.2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 x14ac:dyDescent="0.2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 x14ac:dyDescent="0.2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5" x14ac:dyDescent="0.2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 x14ac:dyDescent="0.2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5" customHeight="1" x14ac:dyDescent="0.2">
      <c r="A2" s="263" t="s">
        <v>0</v>
      </c>
      <c r="B2" s="263"/>
      <c r="C2" s="266" t="str">
        <f>IF(入力!C3="","",入力!C3)</f>
        <v>三山東小学校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5" customHeight="1" x14ac:dyDescent="0.2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 x14ac:dyDescent="0.2">
      <c r="A4" s="263" t="s">
        <v>18</v>
      </c>
      <c r="B4" s="263"/>
      <c r="C4" s="267">
        <f>IF(入力!C4="","",IF(入力!C5="",入力!C4,入力!C4&amp;"　　"&amp;入力!C5))</f>
        <v>430703344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 x14ac:dyDescent="0.2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 x14ac:dyDescent="0.2">
      <c r="A6" s="263" t="s">
        <v>1</v>
      </c>
      <c r="B6" s="263"/>
      <c r="C6" s="275" t="str">
        <f>IF(入力!C8="","",入力!C8&amp;"　"&amp;入力!E8)</f>
        <v>三山　大智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 x14ac:dyDescent="0.2">
      <c r="A7" s="263"/>
      <c r="B7" s="263"/>
      <c r="C7" s="280"/>
      <c r="D7" s="281"/>
      <c r="E7" s="281"/>
      <c r="F7" s="281"/>
      <c r="G7" s="265">
        <f>IF(入力!G7="","",入力!G7)</f>
        <v>508609942</v>
      </c>
      <c r="H7" s="265"/>
      <c r="I7" s="265"/>
      <c r="J7" s="265" t="str">
        <f>IF(入力!J7="","",入力!J7)</f>
        <v/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 x14ac:dyDescent="0.2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5" customHeight="1" x14ac:dyDescent="0.2">
      <c r="A9" s="263" t="s">
        <v>19</v>
      </c>
      <c r="B9" s="263"/>
      <c r="C9" s="275" t="str">
        <f>IF(入力!C10="","",入力!C10&amp;"　"&amp;入力!E10)</f>
        <v>吉田　直人</v>
      </c>
      <c r="D9" s="276"/>
      <c r="E9" s="276"/>
      <c r="F9" s="276"/>
      <c r="G9" s="265">
        <f>IF(入力!G9="","",入力!G9)</f>
        <v>518092511</v>
      </c>
      <c r="H9" s="265"/>
      <c r="I9" s="265"/>
      <c r="J9" s="265">
        <f>IF(入力!J9="","",入力!J9)</f>
        <v>304052</v>
      </c>
      <c r="K9" s="265"/>
      <c r="L9" s="265"/>
      <c r="M9" s="265" t="str">
        <f>IF(入力!M9="","",入力!M9)</f>
        <v>0457481</v>
      </c>
      <c r="N9" s="265"/>
      <c r="O9" s="265"/>
    </row>
    <row r="10" spans="1:15" ht="14.5" customHeight="1" x14ac:dyDescent="0.2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5" customHeight="1" x14ac:dyDescent="0.2">
      <c r="A11" s="263" t="s">
        <v>20</v>
      </c>
      <c r="B11" s="263"/>
      <c r="C11" s="275" t="str">
        <f>IF(入力!C12="","",入力!C12&amp;"　"&amp;入力!E12)</f>
        <v>松本　直己</v>
      </c>
      <c r="D11" s="276"/>
      <c r="E11" s="276"/>
      <c r="F11" s="276"/>
      <c r="G11" s="265">
        <f>IF(入力!G11="","",入力!G11)</f>
        <v>520965681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5" customHeight="1" x14ac:dyDescent="0.2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 x14ac:dyDescent="0.2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 x14ac:dyDescent="0.2">
      <c r="A14" s="263"/>
      <c r="B14" s="263"/>
      <c r="C14" s="277"/>
      <c r="D14" s="278"/>
      <c r="E14" s="278"/>
      <c r="F14" s="278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 x14ac:dyDescent="0.2">
      <c r="A15" s="263" t="s">
        <v>5</v>
      </c>
      <c r="B15" s="263"/>
      <c r="C15" s="275" t="str">
        <f>IF(入力!C16="","",入力!C16&amp;"　"&amp;入力!E16)</f>
        <v>吉田　直人</v>
      </c>
      <c r="D15" s="276"/>
      <c r="E15" s="276"/>
      <c r="F15" s="273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 x14ac:dyDescent="0.2">
      <c r="A16" s="263"/>
      <c r="B16" s="263"/>
      <c r="C16" s="277"/>
      <c r="D16" s="278"/>
      <c r="E16" s="278"/>
      <c r="F16" s="274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5" customHeight="1" x14ac:dyDescent="0.2">
      <c r="A17" s="263" t="s">
        <v>6</v>
      </c>
      <c r="B17" s="263"/>
      <c r="C17" s="266" t="str">
        <f>IF(入力!C17="","",入力!C17&amp;"　"&amp;入力!E17)</f>
        <v>千葉県船橋市習志野台1-32-26-108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5" customHeight="1" x14ac:dyDescent="0.2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5" customHeight="1" x14ac:dyDescent="0.2">
      <c r="A19" s="263" t="s">
        <v>7</v>
      </c>
      <c r="B19" s="263"/>
      <c r="C19" s="266" t="str">
        <f>IF(入力!C19="","",入力!C19&amp;"　"&amp;入力!E19)</f>
        <v>080-5419-3292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5" customHeight="1" x14ac:dyDescent="0.2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5" customHeight="1" x14ac:dyDescent="0.2">
      <c r="A21" s="263" t="s">
        <v>8</v>
      </c>
      <c r="B21" s="263"/>
      <c r="C21" s="266" t="str">
        <f>IF(入力!C21="","",入力!C21&amp;"－"&amp;入力!E21&amp;"－"&amp;入力!G21)</f>
        <v>080－5419－3292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5" customHeight="1" x14ac:dyDescent="0.2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 x14ac:dyDescent="0.2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 x14ac:dyDescent="0.2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 x14ac:dyDescent="0.2">
      <c r="A25" s="263">
        <v>1</v>
      </c>
      <c r="B25" s="263">
        <f>IF(入力!B25="","",入力!B25)</f>
        <v>1</v>
      </c>
      <c r="C25" s="275" t="str">
        <f>IF(入力!C26="","",入力!C26&amp;"　"&amp;入力!E26)</f>
        <v>大澤　心花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三山東小学校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519069123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 x14ac:dyDescent="0.2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 x14ac:dyDescent="0.2">
      <c r="A27" s="263">
        <v>2</v>
      </c>
      <c r="B27" s="263">
        <f>IF(入力!B27="","",入力!B27)</f>
        <v>2</v>
      </c>
      <c r="C27" s="275" t="str">
        <f>IF(入力!C28="","",入力!C28&amp;"　"&amp;入力!E28)</f>
        <v>越智　かえら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三山東小学校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519069130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 x14ac:dyDescent="0.2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 x14ac:dyDescent="0.2">
      <c r="A29" s="263">
        <v>3</v>
      </c>
      <c r="B29" s="263">
        <f>IF(入力!B29="","",入力!B29)</f>
        <v>3</v>
      </c>
      <c r="C29" s="275" t="str">
        <f>IF(入力!C30="","",入力!C30&amp;"　"&amp;入力!E30)</f>
        <v>社本　羽奏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三山東小学校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519066185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 x14ac:dyDescent="0.2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 x14ac:dyDescent="0.2">
      <c r="A31" s="263">
        <v>4</v>
      </c>
      <c r="B31" s="263">
        <f>IF(入力!B31="","",入力!B31)</f>
        <v>4</v>
      </c>
      <c r="C31" s="275" t="str">
        <f>IF(入力!C32="","",入力!C32&amp;"　"&amp;入力!E32)</f>
        <v>金山　柚月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三山東小学校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519100352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 x14ac:dyDescent="0.2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 x14ac:dyDescent="0.2">
      <c r="A33" s="263">
        <v>5</v>
      </c>
      <c r="B33" s="263">
        <f>IF(入力!B33="","",入力!B33)</f>
        <v>5</v>
      </c>
      <c r="C33" s="275" t="str">
        <f>IF(入力!C34="","",入力!C34&amp;"　"&amp;入力!E34)</f>
        <v>関口　珠優</v>
      </c>
      <c r="D33" s="276"/>
      <c r="E33" s="276"/>
      <c r="F33" s="276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三山東小学校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519069109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 x14ac:dyDescent="0.2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 x14ac:dyDescent="0.2">
      <c r="A35" s="263">
        <v>6</v>
      </c>
      <c r="B35" s="263">
        <f>IF(入力!B35="","",入力!B35)</f>
        <v>6</v>
      </c>
      <c r="C35" s="275" t="str">
        <f>IF(入力!C36="","",入力!C36&amp;"　"&amp;入力!E36)</f>
        <v>蓮池　亜紗緋</v>
      </c>
      <c r="D35" s="276"/>
      <c r="E35" s="276"/>
      <c r="F35" s="276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三山東小学校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520261455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 x14ac:dyDescent="0.2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 x14ac:dyDescent="0.2">
      <c r="A37" s="263">
        <v>7</v>
      </c>
      <c r="B37" s="263">
        <f>IF(入力!B37="","",入力!B37)</f>
        <v>7</v>
      </c>
      <c r="C37" s="275" t="str">
        <f>IF(入力!C38="","",入力!C38&amp;"　"&amp;入力!E38)</f>
        <v>村田　花帆</v>
      </c>
      <c r="D37" s="276"/>
      <c r="E37" s="276"/>
      <c r="F37" s="276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三山東小学校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519069147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 x14ac:dyDescent="0.2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 x14ac:dyDescent="0.2">
      <c r="A39" s="263">
        <v>8</v>
      </c>
      <c r="B39" s="263">
        <f>IF(入力!B39="","",入力!B39)</f>
        <v>8</v>
      </c>
      <c r="C39" s="275" t="str">
        <f>IF(入力!C40="","",入力!C40&amp;"　"&amp;入力!E40)</f>
        <v>吉橋　優里</v>
      </c>
      <c r="D39" s="276"/>
      <c r="E39" s="276"/>
      <c r="F39" s="276"/>
      <c r="G39" s="263">
        <f>IF(入力!G39="","",入力!G39)</f>
        <v>6</v>
      </c>
      <c r="H39" s="263" t="str">
        <f>IF(入力!H39="","",入力!H39)</f>
        <v/>
      </c>
      <c r="I39" s="263" t="str">
        <f>IF(入力!I39="","",入力!I39)</f>
        <v>三山東小学校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519069154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 x14ac:dyDescent="0.2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 x14ac:dyDescent="0.2">
      <c r="A41" s="263">
        <v>9</v>
      </c>
      <c r="B41" s="263">
        <f>IF(入力!B41="","",入力!B41)</f>
        <v>9</v>
      </c>
      <c r="C41" s="275" t="str">
        <f>IF(入力!C42="","",入力!C42&amp;"　"&amp;入力!E42)</f>
        <v>伊藤　葵</v>
      </c>
      <c r="D41" s="276"/>
      <c r="E41" s="276"/>
      <c r="F41" s="276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三山東小学校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520508406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 x14ac:dyDescent="0.2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 x14ac:dyDescent="0.2">
      <c r="A43" s="263">
        <v>10</v>
      </c>
      <c r="B43" s="263">
        <f>IF(入力!B43="","",入力!B43)</f>
        <v>10</v>
      </c>
      <c r="C43" s="275" t="str">
        <f>IF(入力!C44="","",入力!C44&amp;"　"&amp;入力!E44)</f>
        <v>田中　志歩</v>
      </c>
      <c r="D43" s="276"/>
      <c r="E43" s="276"/>
      <c r="F43" s="276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三山東小学校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520508413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 x14ac:dyDescent="0.2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 x14ac:dyDescent="0.2">
      <c r="A45" s="263">
        <v>11</v>
      </c>
      <c r="B45" s="263">
        <f>IF(入力!B45="","",入力!B45)</f>
        <v>11</v>
      </c>
      <c r="C45" s="275" t="str">
        <f>IF(入力!C46="","",入力!C46&amp;"　"&amp;入力!E46)</f>
        <v>長谷川　新菜</v>
      </c>
      <c r="D45" s="276"/>
      <c r="E45" s="276"/>
      <c r="F45" s="276"/>
      <c r="G45" s="263">
        <f>IF(入力!G45="","",入力!G45)</f>
        <v>5</v>
      </c>
      <c r="H45" s="263" t="str">
        <f>IF(入力!H45="","",入力!H45)</f>
        <v/>
      </c>
      <c r="I45" s="263" t="str">
        <f>IF(入力!I45="","",入力!I45)</f>
        <v>三山東小学校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520508437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 x14ac:dyDescent="0.2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 x14ac:dyDescent="0.2">
      <c r="A47" s="263">
        <v>12</v>
      </c>
      <c r="B47" s="263">
        <f>IF(入力!B47="","",入力!B47)</f>
        <v>12</v>
      </c>
      <c r="C47" s="275" t="str">
        <f>IF(入力!C48="","",入力!C48&amp;"　"&amp;入力!E48)</f>
        <v>藤本　結夏</v>
      </c>
      <c r="D47" s="276"/>
      <c r="E47" s="276"/>
      <c r="F47" s="276"/>
      <c r="G47" s="263">
        <f>IF(入力!G47="","",入力!G47)</f>
        <v>5</v>
      </c>
      <c r="H47" s="263" t="str">
        <f>IF(入力!H47="","",入力!H47)</f>
        <v/>
      </c>
      <c r="I47" s="263" t="str">
        <f>IF(入力!I47="","",入力!I47)</f>
        <v>三山東小学校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520508390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 x14ac:dyDescent="0.2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 x14ac:dyDescent="0.2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 x14ac:dyDescent="0.2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 x14ac:dyDescent="0.2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 x14ac:dyDescent="0.2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 x14ac:dyDescent="0.2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 x14ac:dyDescent="0.2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" x14ac:dyDescent="0.2"/>
  <cols>
    <col min="1" max="1" width="11" style="23" customWidth="1"/>
    <col min="2" max="2" width="27" style="23" customWidth="1"/>
    <col min="3" max="16384" width="9" style="23"/>
  </cols>
  <sheetData>
    <row r="1" spans="1:41" x14ac:dyDescent="0.2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5" thickBot="1" x14ac:dyDescent="0.25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5" thickBot="1" x14ac:dyDescent="0.25">
      <c r="C3" s="27"/>
      <c r="D3" s="27"/>
      <c r="G3" s="31"/>
    </row>
    <row r="4" spans="1:41" x14ac:dyDescent="0.2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 x14ac:dyDescent="0.25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12</v>
      </c>
      <c r="J5" s="444" t="str">
        <f>IF(入力!A55="","",入力!A55)</f>
        <v>　4月から本格的に再始動して、久々につかんだ県大会の舞台！！一本一本のサーブを大切に、そしてチーム全員で声をかけあいボールをつなぐバレーで試合に臨みます！</v>
      </c>
      <c r="K5" s="445"/>
      <c r="L5" s="445"/>
      <c r="M5" s="445"/>
      <c r="N5" s="445"/>
      <c r="O5" s="445"/>
      <c r="P5" s="445"/>
      <c r="Q5" s="446"/>
    </row>
    <row r="6" spans="1:41" x14ac:dyDescent="0.2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 x14ac:dyDescent="0.2">
      <c r="A7" s="32">
        <f>IF(入力!J5="","",入力!J5)</f>
        <v>21011</v>
      </c>
      <c r="B7" s="33" t="str">
        <f>IF(入力!C3="","",入力!C3)</f>
        <v>三山東小学校</v>
      </c>
      <c r="C7" s="33" t="str">
        <f>IF(入力!C2="","",入力!C2)</f>
        <v>ミヤマヒガシショウガッコウ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京成本</v>
      </c>
      <c r="S7" s="33" t="str">
        <f>IF(入力!AE5="","",入力!AE5)</f>
        <v>大久保</v>
      </c>
      <c r="T7" s="33"/>
      <c r="U7" s="33">
        <f>IF(入力!C4="","",入力!C4)</f>
        <v>430703344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 x14ac:dyDescent="0.2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 x14ac:dyDescent="0.2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5" thickBot="1" x14ac:dyDescent="0.25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 x14ac:dyDescent="0.2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 x14ac:dyDescent="0.2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 x14ac:dyDescent="0.2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5" thickBot="1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 x14ac:dyDescent="0.2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 x14ac:dyDescent="0.2">
      <c r="A16" s="76">
        <v>1</v>
      </c>
      <c r="B16" s="75" t="s">
        <v>123</v>
      </c>
      <c r="C16" s="33" t="str">
        <f>IF(入力!C8="","",入力!C8)</f>
        <v>三山</v>
      </c>
      <c r="D16" s="33" t="str">
        <f>IF(入力!E8="","",入力!E8)</f>
        <v>大智</v>
      </c>
      <c r="E16" s="33" t="str">
        <f>IF(入力!C7="","",入力!C7)</f>
        <v>ミヤマ</v>
      </c>
      <c r="F16" s="33" t="str">
        <f>IF(入力!E7="","",入力!E7)</f>
        <v>ダイチ</v>
      </c>
      <c r="G16" s="33">
        <f>IF(入力!G7="","",入力!G7)</f>
        <v>508609942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23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0077</v>
      </c>
      <c r="T16" s="33" t="str">
        <f>IF(入力!P8="","",入力!P8)</f>
        <v>千葉県船橋市薬円台5-33-10</v>
      </c>
      <c r="U16" s="33" t="str">
        <f>IF(入力!AL7="","",入力!AL7)</f>
        <v>080</v>
      </c>
      <c r="V16" s="33" t="str">
        <f>IF(入力!AK8="","",入力!AK8)</f>
        <v>4931</v>
      </c>
      <c r="W16" s="33" t="str">
        <f>IF(入力!AP8="","",入力!AP8)</f>
        <v>1823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 x14ac:dyDescent="0.2">
      <c r="A17" s="76">
        <v>2</v>
      </c>
      <c r="B17" s="75" t="s">
        <v>144</v>
      </c>
      <c r="C17" s="33" t="str">
        <f>IF(入力!C10="","",入力!C10)</f>
        <v>吉田</v>
      </c>
      <c r="D17" s="33" t="str">
        <f>IF(入力!E10="","",入力!E10)</f>
        <v>直人</v>
      </c>
      <c r="E17" s="33" t="str">
        <f>IF(入力!C9="","",入力!C9)</f>
        <v>ヨシダ</v>
      </c>
      <c r="F17" s="33" t="str">
        <f>IF(入力!E9="","",入力!E9)</f>
        <v>ナオト</v>
      </c>
      <c r="G17" s="33">
        <f>IF(入力!G9="","",入力!G9)</f>
        <v>518092511</v>
      </c>
      <c r="H17" s="33">
        <f>IF(入力!J9="","",入力!J9)</f>
        <v>304052</v>
      </c>
      <c r="I17" s="33" t="str">
        <f>IF(入力!M9="","",入力!M9)</f>
        <v>0457481</v>
      </c>
      <c r="J17" s="33"/>
      <c r="K17" s="33"/>
      <c r="L17" s="33">
        <f>IF(入力!AT9="","",入力!AT9)</f>
        <v>25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0063</v>
      </c>
      <c r="T17" s="33" t="str">
        <f>IF(入力!P10="","",入力!P10)</f>
        <v>千葉県船橋市習志野台1-32-26-108</v>
      </c>
      <c r="U17" s="33" t="str">
        <f>IF(入力!AL9="","",入力!AL9)</f>
        <v>080</v>
      </c>
      <c r="V17" s="33" t="str">
        <f>IF(入力!AK10="","",入力!AK10)</f>
        <v>5419</v>
      </c>
      <c r="W17" s="33" t="str">
        <f>IF(入力!AP10="","",入力!AP10)</f>
        <v>3292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x14ac:dyDescent="0.2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 x14ac:dyDescent="0.2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 x14ac:dyDescent="0.2">
      <c r="A20" s="76">
        <v>5</v>
      </c>
      <c r="B20" s="75" t="s">
        <v>147</v>
      </c>
      <c r="C20" s="33" t="str">
        <f>IF(入力!C12="","",入力!C12)</f>
        <v>松本</v>
      </c>
      <c r="D20" s="33" t="str">
        <f>IF(入力!E12="","",入力!E12)</f>
        <v>直己</v>
      </c>
      <c r="E20" s="33" t="str">
        <f>IF(入力!C11="","",入力!C11)</f>
        <v>マツモト</v>
      </c>
      <c r="F20" s="33" t="str">
        <f>IF(入力!E11="","",入力!E11)</f>
        <v>ナオキ</v>
      </c>
      <c r="G20" s="33">
        <f>IF(入力!G11="","",入力!G11)</f>
        <v>520965681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23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0826</v>
      </c>
      <c r="T20" s="33" t="str">
        <f>IF(入力!P12="","",入力!P12)</f>
        <v>千葉県船橋市中野木1ｰ20ｰ32</v>
      </c>
      <c r="U20" s="33" t="str">
        <f>IF(入力!AL11="","",入力!AL11)</f>
        <v>080</v>
      </c>
      <c r="V20" s="33" t="str">
        <f>IF(入力!AK12="","",入力!AK12)</f>
        <v>5500</v>
      </c>
      <c r="W20" s="33" t="str">
        <f>IF(入力!AP12="","",入力!AP12)</f>
        <v>2034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 x14ac:dyDescent="0.2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 x14ac:dyDescent="0.2">
      <c r="A22" s="76">
        <v>7</v>
      </c>
      <c r="B22" s="75" t="s">
        <v>125</v>
      </c>
      <c r="C22" s="33" t="str">
        <f>IF(入力!C16="","",入力!C16)</f>
        <v>吉田</v>
      </c>
      <c r="D22" s="33" t="str">
        <f>IF(入力!E16="","",入力!E16)</f>
        <v>直人</v>
      </c>
      <c r="E22" s="33" t="str">
        <f>IF(入力!C15="","",入力!C15)</f>
        <v>ヨシダ</v>
      </c>
      <c r="F22" s="33" t="str">
        <f>IF(入力!E15="","",入力!E15)</f>
        <v>ナオト</v>
      </c>
      <c r="G22" s="33"/>
      <c r="H22" s="33"/>
      <c r="I22" s="33"/>
      <c r="J22" s="33"/>
      <c r="K22" s="33"/>
      <c r="L22" s="33">
        <f>IF(入力!AT15="","",入力!AT15)</f>
        <v>25</v>
      </c>
      <c r="M22" s="33"/>
      <c r="N22" s="33" t="str">
        <f>IF(入力!C21="","",入力!C21)</f>
        <v>080</v>
      </c>
      <c r="O22" s="33">
        <f>IF(入力!E21="","",入力!E21)</f>
        <v>5419</v>
      </c>
      <c r="P22" s="33">
        <f>IF(入力!G21="","",入力!G21)</f>
        <v>3292</v>
      </c>
      <c r="Q22" s="33"/>
      <c r="R22" s="33" t="str">
        <f>IF(入力!R15="","",入力!R15)</f>
        <v>274</v>
      </c>
      <c r="S22" s="33" t="str">
        <f>IF(入力!W15="","",入力!W15)</f>
        <v>0063</v>
      </c>
      <c r="T22" s="33" t="str">
        <f>IF(入力!P16="","",入力!P16)</f>
        <v>千葉県船橋市習志野台1-32-26-108</v>
      </c>
      <c r="U22" s="33" t="str">
        <f>IF(入力!AL15="","",入力!AL15)</f>
        <v>080</v>
      </c>
      <c r="V22" s="33" t="str">
        <f>IF(入力!AK16="","",入力!AK16)</f>
        <v>5419</v>
      </c>
      <c r="W22" s="33" t="str">
        <f>IF(入力!AP16="","",入力!AP16)</f>
        <v>3292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 x14ac:dyDescent="0.2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 x14ac:dyDescent="0.2">
      <c r="A24" s="76">
        <v>9</v>
      </c>
      <c r="B24" s="75" t="s">
        <v>127</v>
      </c>
      <c r="C24" s="75" t="str">
        <f>VLOOKUP($B$51,$A$53:$F$352,3)</f>
        <v>社本</v>
      </c>
      <c r="D24" s="75" t="str">
        <f>VLOOKUP($B$51,$A$53:$F$352,4)</f>
        <v>羽奏</v>
      </c>
      <c r="E24" s="75" t="str">
        <f>VLOOKUP($B$51,$A$53:$F$352,5)</f>
        <v>シャモト</v>
      </c>
      <c r="F24" s="75" t="str">
        <f>VLOOKUP($B$51,$A$53:$F$352,6)</f>
        <v>ワカナ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 x14ac:dyDescent="0.2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 x14ac:dyDescent="0.2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 x14ac:dyDescent="0.2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 x14ac:dyDescent="0.2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 x14ac:dyDescent="0.2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 x14ac:dyDescent="0.2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 x14ac:dyDescent="0.2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 x14ac:dyDescent="0.2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 x14ac:dyDescent="0.2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 x14ac:dyDescent="0.2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 x14ac:dyDescent="0.2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 x14ac:dyDescent="0.2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 x14ac:dyDescent="0.2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 x14ac:dyDescent="0.2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5" thickBot="1" x14ac:dyDescent="0.25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 x14ac:dyDescent="0.2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 x14ac:dyDescent="0.2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 x14ac:dyDescent="0.2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 x14ac:dyDescent="0.2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 x14ac:dyDescent="0.2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 x14ac:dyDescent="0.2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 x14ac:dyDescent="0.2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 x14ac:dyDescent="0.2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 x14ac:dyDescent="0.2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5" thickBot="1" x14ac:dyDescent="0.25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5" thickBot="1" x14ac:dyDescent="0.25">
      <c r="A51" s="74" t="s">
        <v>199</v>
      </c>
      <c r="B51" s="40">
        <f>IF(入力!Y33="","",入力!Y33)</f>
        <v>3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 x14ac:dyDescent="0.2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 x14ac:dyDescent="0.2">
      <c r="A53" s="32">
        <v>1</v>
      </c>
      <c r="B53" s="33">
        <f>IF(入力!B25="","",入力!B25)</f>
        <v>1</v>
      </c>
      <c r="C53" s="33" t="str">
        <f>IF(入力!C26="","",入力!C26)</f>
        <v>大澤</v>
      </c>
      <c r="D53" s="33" t="str">
        <f>IF(入力!E26="","",入力!E26)</f>
        <v>心花</v>
      </c>
      <c r="E53" s="33" t="str">
        <f>IF(入力!C25="","",入力!C25)</f>
        <v>オオサワ</v>
      </c>
      <c r="F53" s="33" t="str">
        <f>IF(入力!E25="","",入力!E25)</f>
        <v>ココナ</v>
      </c>
      <c r="G53" s="33">
        <f>IF(入力!M25="","",入力!M25)</f>
        <v>519069123</v>
      </c>
      <c r="H53" s="33" t="str">
        <f>IF(入力!I25="","",入力!I25)</f>
        <v>三山東小学校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 x14ac:dyDescent="0.2">
      <c r="A54" s="32">
        <f>A53+1</f>
        <v>2</v>
      </c>
      <c r="B54" s="33">
        <f>IF(入力!B27="","",入力!B27)</f>
        <v>2</v>
      </c>
      <c r="C54" s="33" t="str">
        <f>IF(入力!C28="","",入力!C28)</f>
        <v>越智</v>
      </c>
      <c r="D54" s="33" t="str">
        <f>IF(入力!E28="","",入力!E28)</f>
        <v>かえら</v>
      </c>
      <c r="E54" s="33" t="str">
        <f>IF(入力!C27="","",入力!C27)</f>
        <v>オチ</v>
      </c>
      <c r="F54" s="33" t="str">
        <f>IF(入力!E27="","",入力!E27)</f>
        <v>カエラ</v>
      </c>
      <c r="G54" s="33">
        <f>IF(入力!M27="","",入力!M27)</f>
        <v>519069130</v>
      </c>
      <c r="H54" s="33" t="str">
        <f>IF(入力!I27="","",入力!I27)</f>
        <v>三山東小学校</v>
      </c>
      <c r="I54" s="33">
        <f>IF(入力!G27="","",入力!G27)</f>
        <v>6</v>
      </c>
      <c r="J54" s="33">
        <f>IF(入力!P27="","",入力!P27)</f>
        <v>136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 x14ac:dyDescent="0.2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社本</v>
      </c>
      <c r="D55" s="33" t="str">
        <f>IF(入力!E30="","",入力!E30)</f>
        <v>羽奏</v>
      </c>
      <c r="E55" s="33" t="str">
        <f>IF(入力!C29="","",入力!C29)</f>
        <v>シャモト</v>
      </c>
      <c r="F55" s="33" t="str">
        <f>IF(入力!E29="","",入力!E29)</f>
        <v>ワカナ</v>
      </c>
      <c r="G55" s="33">
        <f>IF(入力!M29="","",入力!M29)</f>
        <v>519066185</v>
      </c>
      <c r="H55" s="33" t="str">
        <f>IF(入力!I29="","",入力!I29)</f>
        <v>三山東小学校</v>
      </c>
      <c r="I55" s="33">
        <f>IF(入力!G29="","",入力!G29)</f>
        <v>6</v>
      </c>
      <c r="J55" s="33">
        <f>IF(入力!P29="","",入力!P29)</f>
        <v>155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 x14ac:dyDescent="0.2">
      <c r="A56" s="32">
        <f t="shared" si="0"/>
        <v>4</v>
      </c>
      <c r="B56" s="33">
        <f>IF(入力!B31="","",入力!B31)</f>
        <v>4</v>
      </c>
      <c r="C56" s="33" t="str">
        <f>IF(入力!C32="","",入力!C32)</f>
        <v>金山</v>
      </c>
      <c r="D56" s="33" t="str">
        <f>IF(入力!E32="","",入力!E32)</f>
        <v>柚月</v>
      </c>
      <c r="E56" s="33" t="str">
        <f>IF(入力!C31="","",入力!C31)</f>
        <v>カネヤマ</v>
      </c>
      <c r="F56" s="33" t="str">
        <f>IF(入力!E31="","",入力!E31)</f>
        <v>ユズキ</v>
      </c>
      <c r="G56" s="33">
        <f>IF(入力!M31="","",入力!M31)</f>
        <v>519100352</v>
      </c>
      <c r="H56" s="33" t="str">
        <f>IF(入力!I31="","",入力!I31)</f>
        <v>三山東小学校</v>
      </c>
      <c r="I56" s="33">
        <f>IF(入力!G31="","",入力!G31)</f>
        <v>6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 x14ac:dyDescent="0.2">
      <c r="A57" s="32">
        <f t="shared" si="0"/>
        <v>5</v>
      </c>
      <c r="B57" s="33">
        <f>IF(入力!B33="","",入力!B33)</f>
        <v>5</v>
      </c>
      <c r="C57" s="33" t="str">
        <f>IF(入力!C34="","",入力!C34)</f>
        <v>関口</v>
      </c>
      <c r="D57" s="33" t="str">
        <f>IF(入力!E34="","",入力!E34)</f>
        <v>珠優</v>
      </c>
      <c r="E57" s="33" t="str">
        <f>IF(入力!C33="","",入力!C33)</f>
        <v>セキグチ</v>
      </c>
      <c r="F57" s="33" t="str">
        <f>IF(入力!E33="","",入力!E33)</f>
        <v>ミヒロ</v>
      </c>
      <c r="G57" s="33">
        <f>IF(入力!M33="","",入力!M33)</f>
        <v>519069109</v>
      </c>
      <c r="H57" s="33" t="str">
        <f>IF(入力!I33="","",入力!I33)</f>
        <v>三山東小学校</v>
      </c>
      <c r="I57" s="33">
        <f>IF(入力!G33="","",入力!G33)</f>
        <v>6</v>
      </c>
      <c r="J57" s="33">
        <f>IF(入力!P33="","",入力!P33)</f>
        <v>149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 x14ac:dyDescent="0.2">
      <c r="A58" s="32">
        <f t="shared" si="0"/>
        <v>6</v>
      </c>
      <c r="B58" s="33">
        <f>IF(入力!B35="","",入力!B35)</f>
        <v>6</v>
      </c>
      <c r="C58" s="33" t="str">
        <f>IF(入力!C36="","",入力!C36)</f>
        <v>蓮池</v>
      </c>
      <c r="D58" s="33" t="str">
        <f>IF(入力!E36="","",入力!E36)</f>
        <v>亜紗緋</v>
      </c>
      <c r="E58" s="33" t="str">
        <f>IF(入力!C35="","",入力!C35)</f>
        <v>ハスイケ</v>
      </c>
      <c r="F58" s="33" t="str">
        <f>IF(入力!E35="","",入力!E35)</f>
        <v>アサヒ</v>
      </c>
      <c r="G58" s="33">
        <f>IF(入力!M35="","",入力!M35)</f>
        <v>520261455</v>
      </c>
      <c r="H58" s="33" t="str">
        <f>IF(入力!I35="","",入力!I35)</f>
        <v>三山東小学校</v>
      </c>
      <c r="I58" s="33">
        <f>IF(入力!G35="","",入力!G35)</f>
        <v>6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 x14ac:dyDescent="0.2">
      <c r="A59" s="32">
        <f t="shared" si="0"/>
        <v>7</v>
      </c>
      <c r="B59" s="33">
        <f>IF(入力!B37="","",入力!B37)</f>
        <v>7</v>
      </c>
      <c r="C59" s="33" t="str">
        <f>IF(入力!C38="","",入力!C38)</f>
        <v>村田</v>
      </c>
      <c r="D59" s="33" t="str">
        <f>IF(入力!E38="","",入力!E38)</f>
        <v>花帆</v>
      </c>
      <c r="E59" s="33" t="str">
        <f>IF(入力!C37="","",入力!C37)</f>
        <v>ムラタ</v>
      </c>
      <c r="F59" s="33" t="str">
        <f>IF(入力!E37="","",入力!E37)</f>
        <v>カホ</v>
      </c>
      <c r="G59" s="33">
        <f>IF(入力!M37="","",入力!M37)</f>
        <v>519069147</v>
      </c>
      <c r="H59" s="33" t="str">
        <f>IF(入力!I37="","",入力!I37)</f>
        <v>三山東小学校</v>
      </c>
      <c r="I59" s="33">
        <f>IF(入力!G37="","",入力!G37)</f>
        <v>6</v>
      </c>
      <c r="J59" s="33">
        <f>IF(入力!P37="","",入力!P37)</f>
        <v>156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 x14ac:dyDescent="0.2">
      <c r="A60" s="32">
        <f t="shared" si="0"/>
        <v>8</v>
      </c>
      <c r="B60" s="33">
        <f>IF(入力!B39="","",入力!B39)</f>
        <v>8</v>
      </c>
      <c r="C60" s="33" t="str">
        <f>IF(入力!C40="","",入力!C40)</f>
        <v>吉橋</v>
      </c>
      <c r="D60" s="33" t="str">
        <f>IF(入力!E40="","",入力!E40)</f>
        <v>優里</v>
      </c>
      <c r="E60" s="33" t="str">
        <f>IF(入力!C39="","",入力!C39)</f>
        <v>ヨシハシ</v>
      </c>
      <c r="F60" s="33" t="str">
        <f>IF(入力!E39="","",入力!E39)</f>
        <v>ユウリ</v>
      </c>
      <c r="G60" s="33">
        <f>IF(入力!M39="","",入力!M39)</f>
        <v>519069154</v>
      </c>
      <c r="H60" s="33" t="str">
        <f>IF(入力!I39="","",入力!I39)</f>
        <v>三山東小学校</v>
      </c>
      <c r="I60" s="33">
        <f>IF(入力!G39="","",入力!G39)</f>
        <v>6</v>
      </c>
      <c r="J60" s="33">
        <f>IF(入力!P39="","",入力!P39)</f>
        <v>159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 x14ac:dyDescent="0.2">
      <c r="A61" s="32">
        <f t="shared" si="0"/>
        <v>9</v>
      </c>
      <c r="B61" s="33">
        <f>IF(入力!B41="","",入力!B41)</f>
        <v>9</v>
      </c>
      <c r="C61" s="33" t="str">
        <f>IF(入力!C42="","",入力!C42)</f>
        <v>伊藤</v>
      </c>
      <c r="D61" s="33" t="str">
        <f>IF(入力!E42="","",入力!E42)</f>
        <v>葵</v>
      </c>
      <c r="E61" s="33" t="str">
        <f>IF(入力!C41="","",入力!C41)</f>
        <v>イトウ</v>
      </c>
      <c r="F61" s="33" t="str">
        <f>IF(入力!E41="","",入力!E41)</f>
        <v>アオイ</v>
      </c>
      <c r="G61" s="33">
        <f>IF(入力!M41="","",入力!M41)</f>
        <v>520508406</v>
      </c>
      <c r="H61" s="33" t="str">
        <f>IF(入力!I41="","",入力!I41)</f>
        <v>三山東小学校</v>
      </c>
      <c r="I61" s="33">
        <f>IF(入力!G41="","",入力!G41)</f>
        <v>5</v>
      </c>
      <c r="J61" s="33">
        <f>IF(入力!P41="","",入力!P41)</f>
        <v>144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 x14ac:dyDescent="0.2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田中</v>
      </c>
      <c r="D62" s="33" t="str">
        <f>IF(入力!E44="","",入力!E44)</f>
        <v>志歩</v>
      </c>
      <c r="E62" s="33" t="str">
        <f>IF(入力!C43="","",入力!C43)</f>
        <v>タナカ</v>
      </c>
      <c r="F62" s="33" t="str">
        <f>IF(入力!E43="","",入力!E43)</f>
        <v>シホ</v>
      </c>
      <c r="G62" s="33">
        <f>IF(入力!M43="","",入力!M43)</f>
        <v>520508413</v>
      </c>
      <c r="H62" s="33" t="str">
        <f>IF(入力!I43="","",入力!I43)</f>
        <v>三山東小学校</v>
      </c>
      <c r="I62" s="33">
        <f>IF(入力!G43="","",入力!G43)</f>
        <v>5</v>
      </c>
      <c r="J62" s="33">
        <f>IF(入力!P43="","",入力!P43)</f>
        <v>143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 x14ac:dyDescent="0.2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長谷川</v>
      </c>
      <c r="D63" s="33" t="str">
        <f>IF(入力!E46="","",入力!E46)</f>
        <v>新菜</v>
      </c>
      <c r="E63" s="33" t="str">
        <f>IF(入力!C45="","",入力!C45)</f>
        <v>ハセガワ</v>
      </c>
      <c r="F63" s="33" t="str">
        <f>IF(入力!E45="","",入力!E45)</f>
        <v>ニイナ</v>
      </c>
      <c r="G63" s="33">
        <f>IF(入力!M45="","",入力!M45)</f>
        <v>520508437</v>
      </c>
      <c r="H63" s="33" t="str">
        <f>IF(入力!I45="","",入力!I45)</f>
        <v>三山東小学校</v>
      </c>
      <c r="I63" s="33">
        <f>IF(入力!G45="","",入力!G45)</f>
        <v>5</v>
      </c>
      <c r="J63" s="33">
        <f>IF(入力!P45="","",入力!P45)</f>
        <v>131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 x14ac:dyDescent="0.2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藤本</v>
      </c>
      <c r="D64" s="33" t="str">
        <f>IF(入力!E48="","",入力!E48)</f>
        <v>結夏</v>
      </c>
      <c r="E64" s="33" t="str">
        <f>IF(入力!C47="","",入力!C47)</f>
        <v>フジモト</v>
      </c>
      <c r="F64" s="33" t="str">
        <f>IF(入力!E47="","",入力!E47)</f>
        <v>ユイカ</v>
      </c>
      <c r="G64" s="33">
        <f>IF(入力!M47="","",入力!M47)</f>
        <v>520508390</v>
      </c>
      <c r="H64" s="33" t="str">
        <f>IF(入力!I47="","",入力!I47)</f>
        <v>三山東小学校</v>
      </c>
      <c r="I64" s="33">
        <f>IF(入力!G47="","",入力!G47)</f>
        <v>5</v>
      </c>
      <c r="J64" s="33">
        <f>IF(入力!P47="","",入力!P47)</f>
        <v>137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 x14ac:dyDescent="0.2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 x14ac:dyDescent="0.2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 x14ac:dyDescent="0.2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 x14ac:dyDescent="0.2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 x14ac:dyDescent="0.2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 x14ac:dyDescent="0.2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 x14ac:dyDescent="0.2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 x14ac:dyDescent="0.2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 x14ac:dyDescent="0.2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 x14ac:dyDescent="0.2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 x14ac:dyDescent="0.2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 x14ac:dyDescent="0.2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 x14ac:dyDescent="0.2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 x14ac:dyDescent="0.2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 x14ac:dyDescent="0.2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 x14ac:dyDescent="0.2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 x14ac:dyDescent="0.2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 x14ac:dyDescent="0.2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 x14ac:dyDescent="0.2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 x14ac:dyDescent="0.2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 x14ac:dyDescent="0.2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 x14ac:dyDescent="0.2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 x14ac:dyDescent="0.2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 x14ac:dyDescent="0.2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 x14ac:dyDescent="0.2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 x14ac:dyDescent="0.2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 x14ac:dyDescent="0.2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 x14ac:dyDescent="0.2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 x14ac:dyDescent="0.2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 x14ac:dyDescent="0.2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 x14ac:dyDescent="0.2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 x14ac:dyDescent="0.2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 x14ac:dyDescent="0.2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 x14ac:dyDescent="0.2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 x14ac:dyDescent="0.2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 x14ac:dyDescent="0.2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 x14ac:dyDescent="0.2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 x14ac:dyDescent="0.2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 x14ac:dyDescent="0.2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 x14ac:dyDescent="0.2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 x14ac:dyDescent="0.2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 x14ac:dyDescent="0.2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 x14ac:dyDescent="0.2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 x14ac:dyDescent="0.2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 x14ac:dyDescent="0.2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 x14ac:dyDescent="0.2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 x14ac:dyDescent="0.2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 x14ac:dyDescent="0.2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 x14ac:dyDescent="0.2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 x14ac:dyDescent="0.2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 x14ac:dyDescent="0.2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 x14ac:dyDescent="0.2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 x14ac:dyDescent="0.2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 x14ac:dyDescent="0.2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 x14ac:dyDescent="0.2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 x14ac:dyDescent="0.2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 x14ac:dyDescent="0.2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 x14ac:dyDescent="0.2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 x14ac:dyDescent="0.2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 x14ac:dyDescent="0.2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 x14ac:dyDescent="0.2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 x14ac:dyDescent="0.2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 x14ac:dyDescent="0.2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 x14ac:dyDescent="0.2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 x14ac:dyDescent="0.2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 x14ac:dyDescent="0.2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 x14ac:dyDescent="0.2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 x14ac:dyDescent="0.2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 x14ac:dyDescent="0.2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 x14ac:dyDescent="0.2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 x14ac:dyDescent="0.2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 x14ac:dyDescent="0.2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 x14ac:dyDescent="0.2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 x14ac:dyDescent="0.2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 x14ac:dyDescent="0.2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 x14ac:dyDescent="0.2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 x14ac:dyDescent="0.2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 x14ac:dyDescent="0.2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 x14ac:dyDescent="0.2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 x14ac:dyDescent="0.2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 x14ac:dyDescent="0.2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 x14ac:dyDescent="0.2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 x14ac:dyDescent="0.2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 x14ac:dyDescent="0.2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 x14ac:dyDescent="0.2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 x14ac:dyDescent="0.2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 x14ac:dyDescent="0.2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 x14ac:dyDescent="0.2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 x14ac:dyDescent="0.2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 x14ac:dyDescent="0.2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 x14ac:dyDescent="0.2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 x14ac:dyDescent="0.2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 x14ac:dyDescent="0.2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 x14ac:dyDescent="0.2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 x14ac:dyDescent="0.2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 x14ac:dyDescent="0.2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 x14ac:dyDescent="0.2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 x14ac:dyDescent="0.2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 x14ac:dyDescent="0.2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 x14ac:dyDescent="0.2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 x14ac:dyDescent="0.2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 x14ac:dyDescent="0.2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 x14ac:dyDescent="0.2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 x14ac:dyDescent="0.2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 x14ac:dyDescent="0.2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 x14ac:dyDescent="0.2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 x14ac:dyDescent="0.2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 x14ac:dyDescent="0.2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 x14ac:dyDescent="0.2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 x14ac:dyDescent="0.2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 x14ac:dyDescent="0.2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 x14ac:dyDescent="0.2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 x14ac:dyDescent="0.2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 x14ac:dyDescent="0.2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 x14ac:dyDescent="0.2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 x14ac:dyDescent="0.2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 x14ac:dyDescent="0.2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 x14ac:dyDescent="0.2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 x14ac:dyDescent="0.2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 x14ac:dyDescent="0.2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 x14ac:dyDescent="0.2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 x14ac:dyDescent="0.2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 x14ac:dyDescent="0.2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 x14ac:dyDescent="0.2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 x14ac:dyDescent="0.2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 x14ac:dyDescent="0.2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 x14ac:dyDescent="0.2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 x14ac:dyDescent="0.2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 x14ac:dyDescent="0.2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 x14ac:dyDescent="0.2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 x14ac:dyDescent="0.2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 x14ac:dyDescent="0.2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 x14ac:dyDescent="0.2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 x14ac:dyDescent="0.2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 x14ac:dyDescent="0.2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 x14ac:dyDescent="0.2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 x14ac:dyDescent="0.2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 x14ac:dyDescent="0.2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 x14ac:dyDescent="0.2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 x14ac:dyDescent="0.2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 x14ac:dyDescent="0.2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 x14ac:dyDescent="0.2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 x14ac:dyDescent="0.2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 x14ac:dyDescent="0.2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 x14ac:dyDescent="0.2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 x14ac:dyDescent="0.2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 x14ac:dyDescent="0.2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 x14ac:dyDescent="0.2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 x14ac:dyDescent="0.2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 x14ac:dyDescent="0.2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 x14ac:dyDescent="0.2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 x14ac:dyDescent="0.2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 x14ac:dyDescent="0.2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 x14ac:dyDescent="0.2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 x14ac:dyDescent="0.2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 x14ac:dyDescent="0.2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 x14ac:dyDescent="0.2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 x14ac:dyDescent="0.2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 x14ac:dyDescent="0.2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 x14ac:dyDescent="0.2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 x14ac:dyDescent="0.2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 x14ac:dyDescent="0.2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 x14ac:dyDescent="0.2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 x14ac:dyDescent="0.2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 x14ac:dyDescent="0.2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 x14ac:dyDescent="0.2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 x14ac:dyDescent="0.2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 x14ac:dyDescent="0.2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 x14ac:dyDescent="0.2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 x14ac:dyDescent="0.2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 x14ac:dyDescent="0.2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 x14ac:dyDescent="0.2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 x14ac:dyDescent="0.2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 x14ac:dyDescent="0.2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 x14ac:dyDescent="0.2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 x14ac:dyDescent="0.2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 x14ac:dyDescent="0.2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 x14ac:dyDescent="0.2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 x14ac:dyDescent="0.2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 x14ac:dyDescent="0.2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 x14ac:dyDescent="0.2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 x14ac:dyDescent="0.2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 x14ac:dyDescent="0.2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 x14ac:dyDescent="0.2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 x14ac:dyDescent="0.2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 x14ac:dyDescent="0.2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 x14ac:dyDescent="0.2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 x14ac:dyDescent="0.2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 x14ac:dyDescent="0.2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 x14ac:dyDescent="0.2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 x14ac:dyDescent="0.2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 x14ac:dyDescent="0.2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 x14ac:dyDescent="0.2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 x14ac:dyDescent="0.2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 x14ac:dyDescent="0.2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 x14ac:dyDescent="0.2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 x14ac:dyDescent="0.2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 x14ac:dyDescent="0.2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 x14ac:dyDescent="0.2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 x14ac:dyDescent="0.2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 x14ac:dyDescent="0.2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 x14ac:dyDescent="0.2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 x14ac:dyDescent="0.2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 x14ac:dyDescent="0.2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 x14ac:dyDescent="0.2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 x14ac:dyDescent="0.2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 x14ac:dyDescent="0.2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 x14ac:dyDescent="0.2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 x14ac:dyDescent="0.2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 x14ac:dyDescent="0.2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 x14ac:dyDescent="0.2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 x14ac:dyDescent="0.2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 x14ac:dyDescent="0.2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 x14ac:dyDescent="0.2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 x14ac:dyDescent="0.2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 x14ac:dyDescent="0.2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 x14ac:dyDescent="0.2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 x14ac:dyDescent="0.2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 x14ac:dyDescent="0.2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 x14ac:dyDescent="0.2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 x14ac:dyDescent="0.2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 x14ac:dyDescent="0.2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 x14ac:dyDescent="0.2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 x14ac:dyDescent="0.2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 x14ac:dyDescent="0.2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 x14ac:dyDescent="0.2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 x14ac:dyDescent="0.2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 x14ac:dyDescent="0.2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 x14ac:dyDescent="0.2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 x14ac:dyDescent="0.2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 x14ac:dyDescent="0.2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 x14ac:dyDescent="0.2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 x14ac:dyDescent="0.2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 x14ac:dyDescent="0.2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 x14ac:dyDescent="0.2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 x14ac:dyDescent="0.2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 x14ac:dyDescent="0.2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 x14ac:dyDescent="0.2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 x14ac:dyDescent="0.2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 x14ac:dyDescent="0.2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 x14ac:dyDescent="0.2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 x14ac:dyDescent="0.2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 x14ac:dyDescent="0.2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 x14ac:dyDescent="0.2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 x14ac:dyDescent="0.2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 x14ac:dyDescent="0.2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 x14ac:dyDescent="0.2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 x14ac:dyDescent="0.2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 x14ac:dyDescent="0.2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 x14ac:dyDescent="0.2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 x14ac:dyDescent="0.2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 x14ac:dyDescent="0.2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 x14ac:dyDescent="0.2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 x14ac:dyDescent="0.2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 x14ac:dyDescent="0.2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 x14ac:dyDescent="0.2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 x14ac:dyDescent="0.2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 x14ac:dyDescent="0.2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 x14ac:dyDescent="0.2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 x14ac:dyDescent="0.2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 x14ac:dyDescent="0.2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 x14ac:dyDescent="0.2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 x14ac:dyDescent="0.2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 x14ac:dyDescent="0.2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 x14ac:dyDescent="0.2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 x14ac:dyDescent="0.2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 x14ac:dyDescent="0.2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 x14ac:dyDescent="0.2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 x14ac:dyDescent="0.2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 x14ac:dyDescent="0.2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 x14ac:dyDescent="0.2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 x14ac:dyDescent="0.2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 x14ac:dyDescent="0.2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 x14ac:dyDescent="0.2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 x14ac:dyDescent="0.2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 x14ac:dyDescent="0.2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 x14ac:dyDescent="0.2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 x14ac:dyDescent="0.2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 x14ac:dyDescent="0.2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 x14ac:dyDescent="0.2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 x14ac:dyDescent="0.2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 x14ac:dyDescent="0.2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 x14ac:dyDescent="0.2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 x14ac:dyDescent="0.2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 x14ac:dyDescent="0.2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 x14ac:dyDescent="0.2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 x14ac:dyDescent="0.2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 x14ac:dyDescent="0.2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船橋市教育委員会</cp:lastModifiedBy>
  <cp:lastPrinted>2021-05-17T10:54:28Z</cp:lastPrinted>
  <dcterms:created xsi:type="dcterms:W3CDTF">2014-04-05T09:56:00Z</dcterms:created>
  <dcterms:modified xsi:type="dcterms:W3CDTF">2021-05-21T07:23:25Z</dcterms:modified>
</cp:coreProperties>
</file>