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3.94\Data\data4\②先生方\松本\バレーボール\"/>
    </mc:Choice>
  </mc:AlternateContent>
  <xr:revisionPtr revIDLastSave="0" documentId="13_ncr:1_{B30C37BC-FB30-4DB2-A349-AD1E1BB69994}" xr6:coauthVersionLast="36" xr6:coauthVersionMax="47" xr10:uidLastSave="{00000000-0000-0000-0000-000000000000}"/>
  <workbookProtection lockStructure="1"/>
  <bookViews>
    <workbookView xWindow="-120" yWindow="-120" windowWidth="29040" windowHeight="15720" activeTab="1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<sst xmlns="http://schemas.openxmlformats.org/spreadsheetml/2006/main" count="311" uniqueCount="226">
  <si>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</si>
  <si>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</si>
  <si>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</si>
  <si>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</si>
  <si>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</si>
  <si>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</si>
  <si>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</si>
  <si>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</si>
  <si>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</si>
  <si>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</si>
  <si>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</si>
  <si>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</si>
  <si>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</si>
  <si>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</si>
  <si>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</si>
  <si>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</si>
  <si>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</si>
  <si>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</si>
  <si>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</si>
  <si>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</si>
  <si>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</si>
  <si>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</si>
  <si>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</si>
  <si>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</si>
  <si>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</si>
  <si>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</si>
  <si>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</si>
  <si>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</si>
  <si>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</si>
  <si>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</si>
  <si>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</si>
  <si>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</si>
  <si>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</si>
  <si>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</si>
  <si>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</si>
  <si>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</si>
  <si>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</si>
  <si>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</si>
  <si>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</si>
  <si>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</si>
  <si>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</si>
  <si>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</si>
  <si>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</si>
  <si>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</si>
  <si>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</si>
  <si>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</si>
  <si>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</si>
  <si>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</si>
  <si>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</si>
  <si>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</si>
  <si>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</si>
  <si>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</si>
  <si>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</si>
  <si>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</si>
  <si>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</si>
  <si>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</si>
  <si>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</si>
  <si>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</si>
  <si>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</si>
  <si>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</si>
  <si>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</si>
  <si>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</si>
  <si>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</si>
  <si>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</si>
  <si>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</si>
  <si>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</si>
  <si>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</si>
  <si>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</si>
  <si>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</si>
  <si>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</si>
  <si>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</si>
  <si>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</si>
  <si>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</si>
  <si>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</si>
  <si>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</si>
  <si>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</si>
  <si>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</si>
  <si>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</si>
  <si>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</si>
  <si>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</si>
  <si>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</si>
  <si>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</si>
  <si>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</si>
  <si>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</si>
  <si>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</si>
  <si>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</si>
  <si>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</si>
  <si>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</si>
  <si>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</si>
  <si>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</si>
  <si>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</si>
  <si>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</si>
  <si>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</si>
  <si>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</si>
  <si>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</si>
  <si>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</si>
  <si>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</si>
  <si>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</si>
  <si>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</si>
  <si>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</si>
  <si>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</si>
  <si>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</si>
  <si>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</si>
  <si>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</si>
  <si>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</si>
  <si>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</si>
  <si>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</si>
  <si>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</si>
  <si>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</si>
  <si>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</si>
  <si>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</si>
  <si>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</si>
  <si>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</si>
  <si>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</si>
  <si>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</si>
  <si>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</si>
  <si>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</si>
  <si>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</si>
  <si>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</si>
  <si>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</si>
  <si>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</si>
  <si>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</si>
  <si>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</si>
  <si>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</si>
  <si>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</si>
  <si>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</si>
  <si>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</si>
  <si>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</si>
  <si>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</si>
  <si>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</si>
  <si>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</si>
  <si>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</si>
  <si>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三山東小学校</t>
    <rPh sb="0" eb="6">
      <t>ミヤマヒガシショウガッコウ</t>
    </rPh>
    <phoneticPr fontId="2"/>
  </si>
  <si>
    <t>ミヤマヒガシショウガッコウ</t>
    <phoneticPr fontId="2"/>
  </si>
  <si>
    <t>船橋市</t>
    <rPh sb="0" eb="2">
      <t>フナバシ</t>
    </rPh>
    <rPh sb="2" eb="3">
      <t>シ</t>
    </rPh>
    <phoneticPr fontId="2"/>
  </si>
  <si>
    <t>京成本</t>
    <rPh sb="0" eb="3">
      <t>ケイセイホン</t>
    </rPh>
    <phoneticPr fontId="2"/>
  </si>
  <si>
    <t>京成大久保</t>
    <rPh sb="0" eb="5">
      <t>ケイセイオオクボ</t>
    </rPh>
    <phoneticPr fontId="2"/>
  </si>
  <si>
    <t>ミヤマ</t>
    <phoneticPr fontId="2"/>
  </si>
  <si>
    <t>ダイチ</t>
    <phoneticPr fontId="2"/>
  </si>
  <si>
    <t>三山</t>
    <rPh sb="0" eb="2">
      <t>ミヤマ</t>
    </rPh>
    <phoneticPr fontId="2"/>
  </si>
  <si>
    <t>大智</t>
    <rPh sb="0" eb="2">
      <t>ダイチ</t>
    </rPh>
    <phoneticPr fontId="2"/>
  </si>
  <si>
    <t>マツモト</t>
    <phoneticPr fontId="2"/>
  </si>
  <si>
    <t>ナオキ</t>
    <phoneticPr fontId="2"/>
  </si>
  <si>
    <t>松本</t>
    <rPh sb="0" eb="2">
      <t>マツモト</t>
    </rPh>
    <phoneticPr fontId="2"/>
  </si>
  <si>
    <t>直己</t>
    <rPh sb="0" eb="2">
      <t>ナオキ</t>
    </rPh>
    <phoneticPr fontId="2"/>
  </si>
  <si>
    <t>イマエダ</t>
    <phoneticPr fontId="2"/>
  </si>
  <si>
    <t>今枝</t>
    <rPh sb="0" eb="2">
      <t>イマエダ</t>
    </rPh>
    <phoneticPr fontId="2"/>
  </si>
  <si>
    <t>ダイチ</t>
    <phoneticPr fontId="2"/>
  </si>
  <si>
    <t>大知</t>
    <rPh sb="0" eb="2">
      <t>ダイチ</t>
    </rPh>
    <phoneticPr fontId="2"/>
  </si>
  <si>
    <t>0479591</t>
    <phoneticPr fontId="2"/>
  </si>
  <si>
    <t>千葉県習志野市本大久保5-2-17-102</t>
    <rPh sb="0" eb="3">
      <t>チバケン</t>
    </rPh>
    <rPh sb="3" eb="7">
      <t>ナラシノシ</t>
    </rPh>
    <rPh sb="7" eb="11">
      <t>モトオオクボ</t>
    </rPh>
    <phoneticPr fontId="2"/>
  </si>
  <si>
    <t>２７５</t>
    <phoneticPr fontId="2"/>
  </si>
  <si>
    <t>００７２</t>
    <phoneticPr fontId="2"/>
  </si>
  <si>
    <t>０８０</t>
    <phoneticPr fontId="2"/>
  </si>
  <si>
    <t>４９３１</t>
    <phoneticPr fontId="2"/>
  </si>
  <si>
    <t>１８２３</t>
    <phoneticPr fontId="2"/>
  </si>
  <si>
    <t>５５００</t>
    <phoneticPr fontId="2"/>
  </si>
  <si>
    <t>２０３４</t>
    <phoneticPr fontId="2"/>
  </si>
  <si>
    <t>２７４</t>
    <phoneticPr fontId="2"/>
  </si>
  <si>
    <t>０８２６</t>
    <phoneticPr fontId="2"/>
  </si>
  <si>
    <t>千葉県船橋市中野木1-20-32</t>
    <rPh sb="0" eb="3">
      <t>チバケン</t>
    </rPh>
    <rPh sb="3" eb="6">
      <t>フナバシシ</t>
    </rPh>
    <rPh sb="6" eb="8">
      <t>ナカノ</t>
    </rPh>
    <rPh sb="8" eb="9">
      <t>キ</t>
    </rPh>
    <phoneticPr fontId="2"/>
  </si>
  <si>
    <t>００２６</t>
    <phoneticPr fontId="2"/>
  </si>
  <si>
    <t>千葉県習志野市谷津2-5-32</t>
    <rPh sb="0" eb="3">
      <t>チバケン</t>
    </rPh>
    <rPh sb="3" eb="7">
      <t>ナラシノシ</t>
    </rPh>
    <rPh sb="7" eb="9">
      <t>ヤツ</t>
    </rPh>
    <phoneticPr fontId="2"/>
  </si>
  <si>
    <t>５１０７</t>
    <phoneticPr fontId="2"/>
  </si>
  <si>
    <t>２６０８</t>
    <phoneticPr fontId="2"/>
  </si>
  <si>
    <t>江藤</t>
    <rPh sb="0" eb="2">
      <t>エトウ</t>
    </rPh>
    <phoneticPr fontId="2"/>
  </si>
  <si>
    <t>さくら</t>
    <phoneticPr fontId="2"/>
  </si>
  <si>
    <t>エトウ</t>
    <phoneticPr fontId="2"/>
  </si>
  <si>
    <t>オガワ</t>
    <phoneticPr fontId="2"/>
  </si>
  <si>
    <t>ユナ</t>
    <phoneticPr fontId="2"/>
  </si>
  <si>
    <t>優菜</t>
    <rPh sb="0" eb="2">
      <t>ユナ</t>
    </rPh>
    <phoneticPr fontId="2"/>
  </si>
  <si>
    <t>小川</t>
    <rPh sb="0" eb="2">
      <t>オガワ</t>
    </rPh>
    <phoneticPr fontId="2"/>
  </si>
  <si>
    <t>上野</t>
    <rPh sb="0" eb="2">
      <t>ウエノ</t>
    </rPh>
    <phoneticPr fontId="2"/>
  </si>
  <si>
    <t>結愛</t>
    <rPh sb="0" eb="2">
      <t>ユア</t>
    </rPh>
    <phoneticPr fontId="2"/>
  </si>
  <si>
    <t>ウエノ</t>
    <phoneticPr fontId="2"/>
  </si>
  <si>
    <t>ユア</t>
    <phoneticPr fontId="2"/>
  </si>
  <si>
    <t>オリド</t>
    <phoneticPr fontId="2"/>
  </si>
  <si>
    <t>ユウナ</t>
    <phoneticPr fontId="2"/>
  </si>
  <si>
    <t>結菜</t>
    <rPh sb="0" eb="2">
      <t>ユウナ</t>
    </rPh>
    <phoneticPr fontId="2"/>
  </si>
  <si>
    <t>織戸</t>
    <rPh sb="0" eb="2">
      <t>オリド</t>
    </rPh>
    <phoneticPr fontId="2"/>
  </si>
  <si>
    <t>カントウ</t>
    <phoneticPr fontId="2"/>
  </si>
  <si>
    <t>ミチ</t>
    <phoneticPr fontId="2"/>
  </si>
  <si>
    <t>実知</t>
    <rPh sb="0" eb="1">
      <t>ミノル</t>
    </rPh>
    <rPh sb="1" eb="2">
      <t>シ</t>
    </rPh>
    <phoneticPr fontId="2"/>
  </si>
  <si>
    <t>菅藤</t>
    <rPh sb="0" eb="2">
      <t>カントウ</t>
    </rPh>
    <phoneticPr fontId="2"/>
  </si>
  <si>
    <t>サワイシ</t>
    <phoneticPr fontId="2"/>
  </si>
  <si>
    <t>ミシル</t>
    <phoneticPr fontId="2"/>
  </si>
  <si>
    <t>澤石</t>
    <rPh sb="0" eb="2">
      <t>サワイシ</t>
    </rPh>
    <phoneticPr fontId="2"/>
  </si>
  <si>
    <t>シモトリ</t>
    <phoneticPr fontId="2"/>
  </si>
  <si>
    <t>アオイ</t>
    <phoneticPr fontId="2"/>
  </si>
  <si>
    <t>蒼生</t>
    <rPh sb="0" eb="2">
      <t>アオイ</t>
    </rPh>
    <phoneticPr fontId="2"/>
  </si>
  <si>
    <t>下鳥</t>
    <rPh sb="0" eb="2">
      <t>シモトリ</t>
    </rPh>
    <phoneticPr fontId="2"/>
  </si>
  <si>
    <t>タカノ</t>
    <phoneticPr fontId="2"/>
  </si>
  <si>
    <t>イツキ</t>
    <phoneticPr fontId="2"/>
  </si>
  <si>
    <t>樹</t>
    <rPh sb="0" eb="1">
      <t>イツキ</t>
    </rPh>
    <phoneticPr fontId="2"/>
  </si>
  <si>
    <t>髙野</t>
    <rPh sb="0" eb="1">
      <t>タカ</t>
    </rPh>
    <phoneticPr fontId="2"/>
  </si>
  <si>
    <t>リンコ</t>
    <phoneticPr fontId="2"/>
  </si>
  <si>
    <t>凜香</t>
    <rPh sb="0" eb="1">
      <t>リン</t>
    </rPh>
    <rPh sb="1" eb="2">
      <t>カオリ</t>
    </rPh>
    <phoneticPr fontId="2"/>
  </si>
  <si>
    <t>高野</t>
    <rPh sb="0" eb="2">
      <t>タカノ</t>
    </rPh>
    <phoneticPr fontId="2"/>
  </si>
  <si>
    <t>ニシ</t>
    <phoneticPr fontId="2"/>
  </si>
  <si>
    <t>サヤカ</t>
    <phoneticPr fontId="2"/>
  </si>
  <si>
    <t>さや香</t>
    <rPh sb="2" eb="3">
      <t>カオリ</t>
    </rPh>
    <phoneticPr fontId="2"/>
  </si>
  <si>
    <t>西</t>
    <rPh sb="0" eb="1">
      <t>ニシ</t>
    </rPh>
    <phoneticPr fontId="2"/>
  </si>
  <si>
    <t>マツガサキ</t>
    <phoneticPr fontId="2"/>
  </si>
  <si>
    <t>アヤカ</t>
    <phoneticPr fontId="2"/>
  </si>
  <si>
    <t>彩花</t>
    <rPh sb="0" eb="2">
      <t>アヤカ</t>
    </rPh>
    <phoneticPr fontId="2"/>
  </si>
  <si>
    <t>松ヶ崎</t>
    <rPh sb="0" eb="3">
      <t>マツガサキ</t>
    </rPh>
    <phoneticPr fontId="2"/>
  </si>
  <si>
    <t>シャモト</t>
    <phoneticPr fontId="2"/>
  </si>
  <si>
    <t>社本</t>
    <rPh sb="0" eb="2">
      <t>シャモト</t>
    </rPh>
    <phoneticPr fontId="2"/>
  </si>
  <si>
    <t>夏羽</t>
    <rPh sb="0" eb="1">
      <t>ナツ</t>
    </rPh>
    <rPh sb="1" eb="2">
      <t>ハネ</t>
    </rPh>
    <phoneticPr fontId="2"/>
  </si>
  <si>
    <t>ナツハ</t>
    <phoneticPr fontId="2"/>
  </si>
  <si>
    <t>５年</t>
    <rPh sb="1" eb="2">
      <t>ネン</t>
    </rPh>
    <phoneticPr fontId="2"/>
  </si>
  <si>
    <t>６年</t>
    <rPh sb="1" eb="2">
      <t>ネン</t>
    </rPh>
    <phoneticPr fontId="2"/>
  </si>
  <si>
    <t>船橋市立三山東小学校</t>
    <rPh sb="0" eb="4">
      <t>フナバシシリツ</t>
    </rPh>
    <rPh sb="4" eb="10">
      <t>ミヤマヒガシショウガッコウ</t>
    </rPh>
    <phoneticPr fontId="2"/>
  </si>
  <si>
    <t>138cm</t>
    <phoneticPr fontId="2"/>
  </si>
  <si>
    <t>152cm</t>
    <phoneticPr fontId="2"/>
  </si>
  <si>
    <t>157cm</t>
    <phoneticPr fontId="2"/>
  </si>
  <si>
    <t>146cm</t>
    <phoneticPr fontId="2"/>
  </si>
  <si>
    <t>159cm</t>
    <phoneticPr fontId="2"/>
  </si>
  <si>
    <t>161cm</t>
    <phoneticPr fontId="2"/>
  </si>
  <si>
    <t>144cm</t>
    <phoneticPr fontId="2"/>
  </si>
  <si>
    <t>149cm</t>
    <phoneticPr fontId="2"/>
  </si>
  <si>
    <t>148cm</t>
    <phoneticPr fontId="2"/>
  </si>
  <si>
    <t>154cm</t>
    <phoneticPr fontId="2"/>
  </si>
  <si>
    <t>サクラ</t>
    <phoneticPr fontId="2"/>
  </si>
  <si>
    <t>③</t>
    <phoneticPr fontId="2"/>
  </si>
  <si>
    <t>　新入部員も加わり、新たな体制となって初めて行われる県大会。自分らの強みをさらに伸ばし、今までの課題を克服し、県ベスト8以上を目指して、一戦必勝で頑張ります！！</t>
    <rPh sb="1" eb="5">
      <t>シンニュウブイン</t>
    </rPh>
    <rPh sb="6" eb="7">
      <t>クワ</t>
    </rPh>
    <rPh sb="10" eb="11">
      <t>アラ</t>
    </rPh>
    <rPh sb="13" eb="15">
      <t>タイセイ</t>
    </rPh>
    <rPh sb="19" eb="20">
      <t>ハジ</t>
    </rPh>
    <rPh sb="22" eb="23">
      <t>オコナ</t>
    </rPh>
    <rPh sb="26" eb="29">
      <t>ケンタイカイ</t>
    </rPh>
    <rPh sb="30" eb="32">
      <t>ジブン</t>
    </rPh>
    <rPh sb="34" eb="35">
      <t>ツヨ</t>
    </rPh>
    <rPh sb="40" eb="41">
      <t>ノ</t>
    </rPh>
    <rPh sb="44" eb="45">
      <t>イマ</t>
    </rPh>
    <rPh sb="48" eb="50">
      <t>カダイ</t>
    </rPh>
    <rPh sb="51" eb="53">
      <t>コクフク</t>
    </rPh>
    <rPh sb="55" eb="56">
      <t>ケン</t>
    </rPh>
    <rPh sb="60" eb="62">
      <t>イジョウ</t>
    </rPh>
    <rPh sb="63" eb="65">
      <t>メザ</t>
    </rPh>
    <rPh sb="68" eb="72">
      <t>イッセンヒッショウ</t>
    </rPh>
    <rPh sb="73" eb="75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</si>
</sst>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topLeftCell="A46" zoomScaleNormal="100" workbookViewId="0">
      <selection activeCell="AD51" sqref="AD51"/>
    </sheetView>
  </sheetViews>
  <sheetFormatPr defaultColWidth="9" defaultRowHeight="14.5" x14ac:dyDescent="0.2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 x14ac:dyDescent="0.25">
      <c r="A1" s="215" t="s">
        <v>115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216"/>
      <c r="AO1" s="216"/>
      <c r="AP1" s="216"/>
      <c r="AQ1" s="216"/>
      <c r="AR1" s="216"/>
      <c r="AS1" s="216"/>
    </row>
    <row r="2" spans="1:51" ht="14.5" customHeight="1" x14ac:dyDescent="0.2">
      <c r="A2" s="116" t="s">
        <v>121</v>
      </c>
      <c r="B2" s="117"/>
      <c r="C2" s="118" t="s">
        <v>133</v>
      </c>
      <c r="D2" s="119"/>
      <c r="E2" s="119"/>
      <c r="F2" s="119"/>
      <c r="G2" s="119"/>
      <c r="H2" s="119"/>
      <c r="I2" s="120"/>
      <c r="J2" s="90" t="s">
        <v>119</v>
      </c>
      <c r="K2" s="220"/>
      <c r="L2" s="220"/>
      <c r="M2" s="220"/>
      <c r="N2" s="220"/>
      <c r="O2" s="221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 x14ac:dyDescent="0.2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17" t="s">
        <v>91</v>
      </c>
      <c r="K3" s="218"/>
      <c r="L3" s="218"/>
      <c r="M3" s="218"/>
      <c r="N3" s="218"/>
      <c r="O3" s="219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0" t="s">
        <v>110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 x14ac:dyDescent="0.2">
      <c r="A4" s="229" t="s">
        <v>123</v>
      </c>
      <c r="B4" s="230"/>
      <c r="C4" s="222">
        <v>430703344</v>
      </c>
      <c r="D4" s="223"/>
      <c r="E4" s="223"/>
      <c r="F4" s="223"/>
      <c r="G4" s="223"/>
      <c r="H4" s="223"/>
      <c r="I4" s="224"/>
      <c r="J4" s="233" t="s">
        <v>117</v>
      </c>
      <c r="K4" s="234"/>
      <c r="L4" s="234"/>
      <c r="M4" s="234"/>
      <c r="N4" s="234"/>
      <c r="O4" s="235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 x14ac:dyDescent="0.2">
      <c r="A5" s="231" t="s">
        <v>116</v>
      </c>
      <c r="B5" s="232"/>
      <c r="C5" s="225"/>
      <c r="D5" s="226"/>
      <c r="E5" s="226"/>
      <c r="F5" s="226"/>
      <c r="G5" s="226"/>
      <c r="H5" s="226"/>
      <c r="I5" s="227"/>
      <c r="J5" s="195"/>
      <c r="K5" s="195"/>
      <c r="L5" s="195"/>
      <c r="M5" s="195"/>
      <c r="N5" s="195"/>
      <c r="O5" s="195"/>
      <c r="P5" s="166" t="s">
        <v>135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6" t="s">
        <v>136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 x14ac:dyDescent="0.2">
      <c r="A6" s="72" t="s">
        <v>80</v>
      </c>
      <c r="B6" s="140"/>
      <c r="C6" s="143" t="s">
        <v>107</v>
      </c>
      <c r="D6" s="144"/>
      <c r="E6" s="145" t="s">
        <v>108</v>
      </c>
      <c r="F6" s="146"/>
      <c r="G6" s="196" t="s">
        <v>81</v>
      </c>
      <c r="H6" s="196"/>
      <c r="I6" s="196"/>
      <c r="J6" s="196" t="s">
        <v>2</v>
      </c>
      <c r="K6" s="196"/>
      <c r="L6" s="196"/>
      <c r="M6" s="196" t="s">
        <v>3</v>
      </c>
      <c r="N6" s="196"/>
      <c r="O6" s="196"/>
      <c r="P6" s="147" t="s">
        <v>95</v>
      </c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4" t="s">
        <v>124</v>
      </c>
    </row>
    <row r="7" spans="1:51" ht="13.5" customHeight="1" x14ac:dyDescent="0.2">
      <c r="A7" s="72"/>
      <c r="B7" s="140"/>
      <c r="C7" s="108" t="s">
        <v>137</v>
      </c>
      <c r="D7" s="109"/>
      <c r="E7" s="110" t="s">
        <v>138</v>
      </c>
      <c r="F7" s="111"/>
      <c r="G7" s="198">
        <v>508609942</v>
      </c>
      <c r="H7" s="198"/>
      <c r="I7" s="198"/>
      <c r="J7" s="198"/>
      <c r="K7" s="198"/>
      <c r="L7" s="198"/>
      <c r="M7" s="197" t="s">
        <v>149</v>
      </c>
      <c r="N7" s="198"/>
      <c r="O7" s="198"/>
      <c r="P7" s="171" t="s">
        <v>7</v>
      </c>
      <c r="Q7" s="172"/>
      <c r="R7" s="142" t="s">
        <v>151</v>
      </c>
      <c r="S7" s="142"/>
      <c r="T7" s="142"/>
      <c r="U7" s="142"/>
      <c r="V7" s="27" t="s">
        <v>8</v>
      </c>
      <c r="W7" s="132" t="s">
        <v>152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153</v>
      </c>
      <c r="AM7" s="59"/>
      <c r="AN7" s="59"/>
      <c r="AO7" s="59"/>
      <c r="AP7" s="59"/>
      <c r="AQ7" s="59"/>
      <c r="AR7" s="59"/>
      <c r="AS7" s="36" t="s">
        <v>10</v>
      </c>
      <c r="AT7" s="53">
        <v>25</v>
      </c>
    </row>
    <row r="8" spans="1:51" ht="18" customHeight="1" x14ac:dyDescent="0.2">
      <c r="A8" s="72"/>
      <c r="B8" s="140"/>
      <c r="C8" s="112" t="s">
        <v>139</v>
      </c>
      <c r="D8" s="113"/>
      <c r="E8" s="114" t="s">
        <v>140</v>
      </c>
      <c r="F8" s="115"/>
      <c r="G8" s="198"/>
      <c r="H8" s="198"/>
      <c r="I8" s="198"/>
      <c r="J8" s="198"/>
      <c r="K8" s="198"/>
      <c r="L8" s="198"/>
      <c r="M8" s="198"/>
      <c r="N8" s="198"/>
      <c r="O8" s="198"/>
      <c r="P8" s="134" t="s">
        <v>150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0" t="s">
        <v>154</v>
      </c>
      <c r="AL8" s="61"/>
      <c r="AM8" s="61"/>
      <c r="AN8" s="61"/>
      <c r="AO8" s="37" t="s">
        <v>11</v>
      </c>
      <c r="AP8" s="61" t="s">
        <v>155</v>
      </c>
      <c r="AQ8" s="61"/>
      <c r="AR8" s="61"/>
      <c r="AS8" s="62"/>
      <c r="AT8" s="53"/>
    </row>
    <row r="9" spans="1:51" ht="14.5" customHeight="1" x14ac:dyDescent="0.2">
      <c r="A9" s="72" t="s">
        <v>82</v>
      </c>
      <c r="B9" s="140"/>
      <c r="C9" s="108" t="s">
        <v>141</v>
      </c>
      <c r="D9" s="109"/>
      <c r="E9" s="110" t="s">
        <v>142</v>
      </c>
      <c r="F9" s="111"/>
      <c r="G9" s="198">
        <v>520965681</v>
      </c>
      <c r="H9" s="198"/>
      <c r="I9" s="198"/>
      <c r="J9" s="198"/>
      <c r="K9" s="198"/>
      <c r="L9" s="198"/>
      <c r="M9" s="198"/>
      <c r="N9" s="198"/>
      <c r="O9" s="198"/>
      <c r="P9" s="171" t="s">
        <v>7</v>
      </c>
      <c r="Q9" s="172"/>
      <c r="R9" s="142" t="s">
        <v>158</v>
      </c>
      <c r="S9" s="142"/>
      <c r="T9" s="142"/>
      <c r="U9" s="142"/>
      <c r="V9" s="27" t="s">
        <v>8</v>
      </c>
      <c r="W9" s="132" t="s">
        <v>159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153</v>
      </c>
      <c r="AM9" s="59"/>
      <c r="AN9" s="59"/>
      <c r="AO9" s="59"/>
      <c r="AP9" s="59"/>
      <c r="AQ9" s="59"/>
      <c r="AR9" s="59"/>
      <c r="AS9" s="36" t="s">
        <v>126</v>
      </c>
      <c r="AT9" s="54">
        <v>25</v>
      </c>
    </row>
    <row r="10" spans="1:51" ht="18" customHeight="1" x14ac:dyDescent="0.2">
      <c r="A10" s="72"/>
      <c r="B10" s="140"/>
      <c r="C10" s="112" t="s">
        <v>143</v>
      </c>
      <c r="D10" s="113"/>
      <c r="E10" s="114" t="s">
        <v>144</v>
      </c>
      <c r="F10" s="115"/>
      <c r="G10" s="198"/>
      <c r="H10" s="198"/>
      <c r="I10" s="198"/>
      <c r="J10" s="198"/>
      <c r="K10" s="198"/>
      <c r="L10" s="198"/>
      <c r="M10" s="198"/>
      <c r="N10" s="198"/>
      <c r="O10" s="198"/>
      <c r="P10" s="134" t="s">
        <v>160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0" t="s">
        <v>156</v>
      </c>
      <c r="AL10" s="61"/>
      <c r="AM10" s="61"/>
      <c r="AN10" s="61"/>
      <c r="AO10" s="37" t="s">
        <v>127</v>
      </c>
      <c r="AP10" s="61" t="s">
        <v>157</v>
      </c>
      <c r="AQ10" s="61"/>
      <c r="AR10" s="61"/>
      <c r="AS10" s="62"/>
      <c r="AT10" s="54"/>
    </row>
    <row r="11" spans="1:51" ht="14.5" customHeight="1" x14ac:dyDescent="0.2">
      <c r="A11" s="72" t="s">
        <v>83</v>
      </c>
      <c r="B11" s="140"/>
      <c r="C11" s="108" t="s">
        <v>145</v>
      </c>
      <c r="D11" s="109"/>
      <c r="E11" s="110" t="s">
        <v>147</v>
      </c>
      <c r="F11" s="111"/>
      <c r="G11" s="198">
        <v>523296683</v>
      </c>
      <c r="H11" s="198"/>
      <c r="I11" s="198"/>
      <c r="J11" s="198"/>
      <c r="K11" s="198"/>
      <c r="L11" s="198"/>
      <c r="M11" s="198"/>
      <c r="N11" s="198"/>
      <c r="O11" s="198"/>
      <c r="P11" s="171" t="s">
        <v>7</v>
      </c>
      <c r="Q11" s="172"/>
      <c r="R11" s="142" t="s">
        <v>151</v>
      </c>
      <c r="S11" s="142"/>
      <c r="T11" s="142"/>
      <c r="U11" s="142"/>
      <c r="V11" s="27" t="s">
        <v>8</v>
      </c>
      <c r="W11" s="132" t="s">
        <v>161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153</v>
      </c>
      <c r="AM11" s="59"/>
      <c r="AN11" s="59"/>
      <c r="AO11" s="59"/>
      <c r="AP11" s="59"/>
      <c r="AQ11" s="59"/>
      <c r="AR11" s="59"/>
      <c r="AS11" s="36" t="s">
        <v>126</v>
      </c>
      <c r="AT11" s="54">
        <v>22</v>
      </c>
    </row>
    <row r="12" spans="1:51" ht="18" customHeight="1" x14ac:dyDescent="0.2">
      <c r="A12" s="72"/>
      <c r="B12" s="140"/>
      <c r="C12" s="112" t="s">
        <v>146</v>
      </c>
      <c r="D12" s="113"/>
      <c r="E12" s="114" t="s">
        <v>148</v>
      </c>
      <c r="F12" s="115"/>
      <c r="G12" s="198"/>
      <c r="H12" s="198"/>
      <c r="I12" s="198"/>
      <c r="J12" s="198"/>
      <c r="K12" s="198"/>
      <c r="L12" s="198"/>
      <c r="M12" s="198"/>
      <c r="N12" s="198"/>
      <c r="O12" s="198"/>
      <c r="P12" s="134" t="s">
        <v>162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0" t="s">
        <v>163</v>
      </c>
      <c r="AL12" s="61"/>
      <c r="AM12" s="61"/>
      <c r="AN12" s="61"/>
      <c r="AO12" s="37" t="s">
        <v>127</v>
      </c>
      <c r="AP12" s="61" t="s">
        <v>164</v>
      </c>
      <c r="AQ12" s="61"/>
      <c r="AR12" s="61"/>
      <c r="AS12" s="62"/>
      <c r="AT12" s="54"/>
    </row>
    <row r="13" spans="1:51" ht="15" customHeight="1" x14ac:dyDescent="0.2">
      <c r="A13" s="72" t="s">
        <v>84</v>
      </c>
      <c r="B13" s="140"/>
      <c r="C13" s="173"/>
      <c r="D13" s="109"/>
      <c r="E13" s="109"/>
      <c r="F13" s="111"/>
      <c r="G13" s="203"/>
      <c r="H13" s="203"/>
      <c r="I13" s="203"/>
      <c r="J13" s="203"/>
      <c r="K13" s="203"/>
      <c r="L13" s="203"/>
      <c r="M13" s="203"/>
      <c r="N13" s="203"/>
      <c r="O13" s="203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55"/>
    </row>
    <row r="14" spans="1:51" ht="18" customHeight="1" x14ac:dyDescent="0.2">
      <c r="A14" s="72"/>
      <c r="B14" s="140"/>
      <c r="C14" s="200"/>
      <c r="D14" s="113"/>
      <c r="E14" s="113"/>
      <c r="F14" s="115"/>
      <c r="G14" s="203"/>
      <c r="H14" s="203"/>
      <c r="I14" s="203"/>
      <c r="J14" s="203"/>
      <c r="K14" s="203"/>
      <c r="L14" s="203"/>
      <c r="M14" s="203"/>
      <c r="N14" s="203"/>
      <c r="O14" s="203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55"/>
    </row>
    <row r="15" spans="1:51" ht="15" customHeight="1" x14ac:dyDescent="0.2">
      <c r="A15" s="204" t="s">
        <v>98</v>
      </c>
      <c r="B15" s="140"/>
      <c r="C15" s="108" t="s">
        <v>141</v>
      </c>
      <c r="D15" s="109"/>
      <c r="E15" s="110" t="s">
        <v>142</v>
      </c>
      <c r="F15" s="111"/>
      <c r="G15" s="203"/>
      <c r="H15" s="203"/>
      <c r="I15" s="203"/>
      <c r="J15" s="203"/>
      <c r="K15" s="203"/>
      <c r="L15" s="203"/>
      <c r="M15" s="203"/>
      <c r="N15" s="203"/>
      <c r="O15" s="203"/>
      <c r="P15" s="171" t="s">
        <v>7</v>
      </c>
      <c r="Q15" s="172"/>
      <c r="R15" s="142" t="s">
        <v>158</v>
      </c>
      <c r="S15" s="142"/>
      <c r="T15" s="142"/>
      <c r="U15" s="142"/>
      <c r="V15" s="27" t="s">
        <v>8</v>
      </c>
      <c r="W15" s="132" t="s">
        <v>159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153</v>
      </c>
      <c r="AM15" s="59"/>
      <c r="AN15" s="59"/>
      <c r="AO15" s="59"/>
      <c r="AP15" s="59"/>
      <c r="AQ15" s="59"/>
      <c r="AR15" s="59"/>
      <c r="AS15" s="36" t="s">
        <v>126</v>
      </c>
      <c r="AT15" s="54">
        <v>25</v>
      </c>
    </row>
    <row r="16" spans="1:51" ht="18" customHeight="1" x14ac:dyDescent="0.2">
      <c r="A16" s="72"/>
      <c r="B16" s="140"/>
      <c r="C16" s="112" t="s">
        <v>143</v>
      </c>
      <c r="D16" s="113"/>
      <c r="E16" s="114" t="s">
        <v>144</v>
      </c>
      <c r="F16" s="115"/>
      <c r="G16" s="203"/>
      <c r="H16" s="203"/>
      <c r="I16" s="203"/>
      <c r="J16" s="203"/>
      <c r="K16" s="203"/>
      <c r="L16" s="203"/>
      <c r="M16" s="203"/>
      <c r="N16" s="203"/>
      <c r="O16" s="203"/>
      <c r="P16" s="134" t="s">
        <v>160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0" t="s">
        <v>156</v>
      </c>
      <c r="AL16" s="61"/>
      <c r="AM16" s="61"/>
      <c r="AN16" s="61"/>
      <c r="AO16" s="37" t="s">
        <v>127</v>
      </c>
      <c r="AP16" s="61" t="s">
        <v>157</v>
      </c>
      <c r="AQ16" s="61"/>
      <c r="AR16" s="61"/>
      <c r="AS16" s="62"/>
      <c r="AT16" s="54"/>
    </row>
    <row r="17" spans="1:46" x14ac:dyDescent="0.2">
      <c r="A17" s="72" t="s">
        <v>0</v>
      </c>
      <c r="B17" s="140"/>
      <c r="C17" s="190" t="str">
        <f>IF(P16="","",P16)</f>
        <v>千葉県船橋市中野木1-20-32</v>
      </c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 x14ac:dyDescent="0.2">
      <c r="A18" s="72"/>
      <c r="B18" s="140"/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 x14ac:dyDescent="0.2">
      <c r="A19" s="72" t="s">
        <v>1</v>
      </c>
      <c r="B19" s="140"/>
      <c r="C19" s="190" t="str">
        <f>IF(AL15="","",AL15&amp;"-"&amp;AK16&amp;"-"&amp;AP16)</f>
        <v>０８０-５５００-２０３４</v>
      </c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 x14ac:dyDescent="0.2">
      <c r="A20" s="72"/>
      <c r="B20" s="14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 x14ac:dyDescent="0.2">
      <c r="A21" s="72" t="s">
        <v>85</v>
      </c>
      <c r="B21" s="140"/>
      <c r="C21" s="213"/>
      <c r="D21" s="205"/>
      <c r="E21" s="205"/>
      <c r="F21" s="205"/>
      <c r="G21" s="205"/>
      <c r="H21" s="20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 x14ac:dyDescent="0.25">
      <c r="A22" s="85"/>
      <c r="B22" s="228"/>
      <c r="C22" s="214"/>
      <c r="D22" s="206"/>
      <c r="E22" s="206"/>
      <c r="F22" s="206"/>
      <c r="G22" s="206"/>
      <c r="H22" s="20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 x14ac:dyDescent="0.25">
      <c r="A23" s="201" t="s">
        <v>130</v>
      </c>
      <c r="B23" s="138" t="s">
        <v>86</v>
      </c>
      <c r="C23" s="191" t="s">
        <v>105</v>
      </c>
      <c r="D23" s="192"/>
      <c r="E23" s="193" t="s">
        <v>106</v>
      </c>
      <c r="F23" s="194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 x14ac:dyDescent="0.2">
      <c r="A24" s="202"/>
      <c r="B24" s="140"/>
      <c r="C24" s="180" t="s">
        <v>103</v>
      </c>
      <c r="D24" s="181"/>
      <c r="E24" s="182" t="s">
        <v>104</v>
      </c>
      <c r="F24" s="183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6" t="s">
        <v>100</v>
      </c>
      <c r="Z24" s="91"/>
      <c r="AA24" s="91"/>
      <c r="AB24" s="91"/>
      <c r="AC24" s="91"/>
      <c r="AD24" s="91"/>
      <c r="AE24" s="91"/>
      <c r="AF24" s="91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 x14ac:dyDescent="0.2">
      <c r="A25" s="104">
        <v>1</v>
      </c>
      <c r="B25" s="106">
        <v>1</v>
      </c>
      <c r="C25" s="108" t="s">
        <v>167</v>
      </c>
      <c r="D25" s="109"/>
      <c r="E25" s="110" t="s">
        <v>223</v>
      </c>
      <c r="F25" s="111"/>
      <c r="G25" s="95" t="s">
        <v>211</v>
      </c>
      <c r="H25" s="96"/>
      <c r="I25" s="95" t="s">
        <v>212</v>
      </c>
      <c r="J25" s="99"/>
      <c r="K25" s="99"/>
      <c r="L25" s="96"/>
      <c r="M25" s="101">
        <v>521538556</v>
      </c>
      <c r="N25" s="99"/>
      <c r="O25" s="96"/>
      <c r="P25" s="101" t="s">
        <v>213</v>
      </c>
      <c r="Q25" s="99"/>
      <c r="R25" s="99"/>
      <c r="S25" s="99"/>
      <c r="T25" s="102"/>
      <c r="U25" s="1"/>
      <c r="V25" s="1"/>
      <c r="W25" s="1"/>
      <c r="X25" s="1"/>
      <c r="Y25" s="207">
        <v>13</v>
      </c>
      <c r="Z25" s="208"/>
      <c r="AA25" s="208"/>
      <c r="AB25" s="208"/>
      <c r="AC25" s="208"/>
      <c r="AD25" s="208"/>
      <c r="AE25" s="208"/>
      <c r="AF25" s="208"/>
      <c r="AG25" s="20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 x14ac:dyDescent="0.25">
      <c r="A26" s="105"/>
      <c r="B26" s="107"/>
      <c r="C26" s="112" t="s">
        <v>165</v>
      </c>
      <c r="D26" s="113"/>
      <c r="E26" s="114" t="s">
        <v>166</v>
      </c>
      <c r="F26" s="115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3"/>
      <c r="U26" s="1"/>
      <c r="V26" s="1"/>
      <c r="W26" s="1"/>
      <c r="X26" s="1"/>
      <c r="Y26" s="210"/>
      <c r="Z26" s="211"/>
      <c r="AA26" s="211"/>
      <c r="AB26" s="211"/>
      <c r="AC26" s="211"/>
      <c r="AD26" s="211"/>
      <c r="AE26" s="211"/>
      <c r="AF26" s="211"/>
      <c r="AG26" s="2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 x14ac:dyDescent="0.2">
      <c r="A27" s="104">
        <v>2</v>
      </c>
      <c r="B27" s="106">
        <v>2</v>
      </c>
      <c r="C27" s="108" t="s">
        <v>168</v>
      </c>
      <c r="D27" s="109"/>
      <c r="E27" s="110" t="s">
        <v>169</v>
      </c>
      <c r="F27" s="111"/>
      <c r="G27" s="95" t="s">
        <v>211</v>
      </c>
      <c r="H27" s="96"/>
      <c r="I27" s="95" t="s">
        <v>212</v>
      </c>
      <c r="J27" s="99"/>
      <c r="K27" s="99"/>
      <c r="L27" s="96"/>
      <c r="M27" s="101">
        <v>521538617</v>
      </c>
      <c r="N27" s="99"/>
      <c r="O27" s="96"/>
      <c r="P27" s="101" t="s">
        <v>214</v>
      </c>
      <c r="Q27" s="99"/>
      <c r="R27" s="99"/>
      <c r="S27" s="99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 x14ac:dyDescent="0.2">
      <c r="A28" s="105"/>
      <c r="B28" s="107"/>
      <c r="C28" s="112" t="s">
        <v>171</v>
      </c>
      <c r="D28" s="113"/>
      <c r="E28" s="114" t="s">
        <v>170</v>
      </c>
      <c r="F28" s="115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 x14ac:dyDescent="0.2">
      <c r="A29" s="104">
        <v>3</v>
      </c>
      <c r="B29" s="199" t="s">
        <v>224</v>
      </c>
      <c r="C29" s="108" t="s">
        <v>174</v>
      </c>
      <c r="D29" s="109"/>
      <c r="E29" s="110" t="s">
        <v>175</v>
      </c>
      <c r="F29" s="111"/>
      <c r="G29" s="95" t="s">
        <v>211</v>
      </c>
      <c r="H29" s="96"/>
      <c r="I29" s="95" t="s">
        <v>212</v>
      </c>
      <c r="J29" s="99"/>
      <c r="K29" s="99"/>
      <c r="L29" s="96"/>
      <c r="M29" s="101">
        <v>521538594</v>
      </c>
      <c r="N29" s="99"/>
      <c r="O29" s="96"/>
      <c r="P29" s="101" t="s">
        <v>215</v>
      </c>
      <c r="Q29" s="99"/>
      <c r="R29" s="99"/>
      <c r="S29" s="99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 x14ac:dyDescent="0.2">
      <c r="A30" s="105"/>
      <c r="B30" s="107"/>
      <c r="C30" s="112" t="s">
        <v>172</v>
      </c>
      <c r="D30" s="113"/>
      <c r="E30" s="114" t="s">
        <v>173</v>
      </c>
      <c r="F30" s="115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 x14ac:dyDescent="0.25">
      <c r="A31" s="104">
        <v>4</v>
      </c>
      <c r="B31" s="106">
        <v>4</v>
      </c>
      <c r="C31" s="108" t="s">
        <v>176</v>
      </c>
      <c r="D31" s="109"/>
      <c r="E31" s="110" t="s">
        <v>177</v>
      </c>
      <c r="F31" s="111"/>
      <c r="G31" s="95" t="s">
        <v>211</v>
      </c>
      <c r="H31" s="96"/>
      <c r="I31" s="95" t="s">
        <v>212</v>
      </c>
      <c r="J31" s="99"/>
      <c r="K31" s="99"/>
      <c r="L31" s="96"/>
      <c r="M31" s="101">
        <v>522129364</v>
      </c>
      <c r="N31" s="99"/>
      <c r="O31" s="96"/>
      <c r="P31" s="101" t="s">
        <v>216</v>
      </c>
      <c r="Q31" s="99"/>
      <c r="R31" s="99"/>
      <c r="S31" s="99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 x14ac:dyDescent="0.2">
      <c r="A32" s="105"/>
      <c r="B32" s="107"/>
      <c r="C32" s="112" t="s">
        <v>179</v>
      </c>
      <c r="D32" s="113"/>
      <c r="E32" s="114" t="s">
        <v>178</v>
      </c>
      <c r="F32" s="115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3"/>
      <c r="U32" s="1"/>
      <c r="V32" s="1"/>
      <c r="W32" s="1"/>
      <c r="X32" s="1"/>
      <c r="Y32" s="126" t="s">
        <v>129</v>
      </c>
      <c r="Z32" s="91"/>
      <c r="AA32" s="91"/>
      <c r="AB32" s="91"/>
      <c r="AC32" s="91"/>
      <c r="AD32" s="91"/>
      <c r="AE32" s="91"/>
      <c r="AF32" s="91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 x14ac:dyDescent="0.2">
      <c r="A33" s="104">
        <v>5</v>
      </c>
      <c r="B33" s="106">
        <v>5</v>
      </c>
      <c r="C33" s="108" t="s">
        <v>180</v>
      </c>
      <c r="D33" s="109"/>
      <c r="E33" s="110" t="s">
        <v>181</v>
      </c>
      <c r="F33" s="111"/>
      <c r="G33" s="95" t="s">
        <v>211</v>
      </c>
      <c r="H33" s="96"/>
      <c r="I33" s="95" t="s">
        <v>212</v>
      </c>
      <c r="J33" s="99"/>
      <c r="K33" s="99"/>
      <c r="L33" s="96"/>
      <c r="M33" s="101">
        <v>521538570</v>
      </c>
      <c r="N33" s="99"/>
      <c r="O33" s="96"/>
      <c r="P33" s="101" t="s">
        <v>217</v>
      </c>
      <c r="Q33" s="99"/>
      <c r="R33" s="99"/>
      <c r="S33" s="99"/>
      <c r="T33" s="102"/>
      <c r="U33" s="1"/>
      <c r="V33" s="1"/>
      <c r="W33" s="1"/>
      <c r="X33" s="1"/>
      <c r="Y33" s="128">
        <v>3</v>
      </c>
      <c r="Z33" s="99"/>
      <c r="AA33" s="99"/>
      <c r="AB33" s="99"/>
      <c r="AC33" s="99"/>
      <c r="AD33" s="99"/>
      <c r="AE33" s="99"/>
      <c r="AF33" s="99"/>
      <c r="AG33" s="10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 x14ac:dyDescent="0.25">
      <c r="A34" s="105"/>
      <c r="B34" s="107"/>
      <c r="C34" s="112" t="s">
        <v>183</v>
      </c>
      <c r="D34" s="113"/>
      <c r="E34" s="114" t="s">
        <v>182</v>
      </c>
      <c r="F34" s="115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3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 x14ac:dyDescent="0.2">
      <c r="A35" s="104">
        <v>6</v>
      </c>
      <c r="B35" s="106">
        <v>6</v>
      </c>
      <c r="C35" s="108" t="s">
        <v>184</v>
      </c>
      <c r="D35" s="109"/>
      <c r="E35" s="110" t="s">
        <v>185</v>
      </c>
      <c r="F35" s="111"/>
      <c r="G35" s="95" t="s">
        <v>211</v>
      </c>
      <c r="H35" s="96"/>
      <c r="I35" s="95" t="s">
        <v>212</v>
      </c>
      <c r="J35" s="99"/>
      <c r="K35" s="99"/>
      <c r="L35" s="96"/>
      <c r="M35" s="101">
        <v>521538624</v>
      </c>
      <c r="N35" s="99"/>
      <c r="O35" s="96"/>
      <c r="P35" s="101" t="s">
        <v>218</v>
      </c>
      <c r="Q35" s="99"/>
      <c r="R35" s="99"/>
      <c r="S35" s="99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 x14ac:dyDescent="0.2">
      <c r="A36" s="105"/>
      <c r="B36" s="107"/>
      <c r="C36" s="112" t="s">
        <v>186</v>
      </c>
      <c r="D36" s="113"/>
      <c r="E36" s="114" t="s">
        <v>182</v>
      </c>
      <c r="F36" s="115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 x14ac:dyDescent="0.2">
      <c r="A37" s="104">
        <v>7</v>
      </c>
      <c r="B37" s="106">
        <v>7</v>
      </c>
      <c r="C37" s="108" t="s">
        <v>187</v>
      </c>
      <c r="D37" s="109"/>
      <c r="E37" s="110" t="s">
        <v>188</v>
      </c>
      <c r="F37" s="111"/>
      <c r="G37" s="95" t="s">
        <v>211</v>
      </c>
      <c r="H37" s="96"/>
      <c r="I37" s="95" t="s">
        <v>212</v>
      </c>
      <c r="J37" s="99"/>
      <c r="K37" s="99"/>
      <c r="L37" s="96"/>
      <c r="M37" s="101">
        <v>521538655</v>
      </c>
      <c r="N37" s="99"/>
      <c r="O37" s="96"/>
      <c r="P37" s="101" t="s">
        <v>215</v>
      </c>
      <c r="Q37" s="99"/>
      <c r="R37" s="99"/>
      <c r="S37" s="99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 x14ac:dyDescent="0.2">
      <c r="A38" s="105"/>
      <c r="B38" s="107"/>
      <c r="C38" s="112" t="s">
        <v>190</v>
      </c>
      <c r="D38" s="113"/>
      <c r="E38" s="114" t="s">
        <v>189</v>
      </c>
      <c r="F38" s="115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 x14ac:dyDescent="0.2">
      <c r="A39" s="104">
        <v>8</v>
      </c>
      <c r="B39" s="106">
        <v>8</v>
      </c>
      <c r="C39" s="108" t="s">
        <v>191</v>
      </c>
      <c r="D39" s="109"/>
      <c r="E39" s="110" t="s">
        <v>192</v>
      </c>
      <c r="F39" s="111"/>
      <c r="G39" s="95" t="s">
        <v>211</v>
      </c>
      <c r="H39" s="96"/>
      <c r="I39" s="95" t="s">
        <v>212</v>
      </c>
      <c r="J39" s="99"/>
      <c r="K39" s="99"/>
      <c r="L39" s="96"/>
      <c r="M39" s="101">
        <v>521538631</v>
      </c>
      <c r="N39" s="99"/>
      <c r="O39" s="96"/>
      <c r="P39" s="101" t="s">
        <v>219</v>
      </c>
      <c r="Q39" s="99"/>
      <c r="R39" s="99"/>
      <c r="S39" s="99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 x14ac:dyDescent="0.2">
      <c r="A40" s="105"/>
      <c r="B40" s="107"/>
      <c r="C40" s="112" t="s">
        <v>194</v>
      </c>
      <c r="D40" s="113"/>
      <c r="E40" s="114" t="s">
        <v>193</v>
      </c>
      <c r="F40" s="115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 x14ac:dyDescent="0.2">
      <c r="A41" s="104">
        <v>9</v>
      </c>
      <c r="B41" s="106">
        <v>9</v>
      </c>
      <c r="C41" s="108" t="s">
        <v>191</v>
      </c>
      <c r="D41" s="109"/>
      <c r="E41" s="110" t="s">
        <v>195</v>
      </c>
      <c r="F41" s="111"/>
      <c r="G41" s="95" t="s">
        <v>211</v>
      </c>
      <c r="H41" s="96"/>
      <c r="I41" s="95" t="s">
        <v>212</v>
      </c>
      <c r="J41" s="99"/>
      <c r="K41" s="99"/>
      <c r="L41" s="96"/>
      <c r="M41" s="101">
        <v>521538648</v>
      </c>
      <c r="N41" s="99"/>
      <c r="O41" s="96"/>
      <c r="P41" s="101" t="s">
        <v>220</v>
      </c>
      <c r="Q41" s="99"/>
      <c r="R41" s="99"/>
      <c r="S41" s="99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 x14ac:dyDescent="0.2">
      <c r="A42" s="105"/>
      <c r="B42" s="107"/>
      <c r="C42" s="112" t="s">
        <v>197</v>
      </c>
      <c r="D42" s="113"/>
      <c r="E42" s="114" t="s">
        <v>196</v>
      </c>
      <c r="F42" s="115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 x14ac:dyDescent="0.2">
      <c r="A43" s="104">
        <v>10</v>
      </c>
      <c r="B43" s="106">
        <v>10</v>
      </c>
      <c r="C43" s="108" t="s">
        <v>198</v>
      </c>
      <c r="D43" s="109"/>
      <c r="E43" s="110" t="s">
        <v>199</v>
      </c>
      <c r="F43" s="111"/>
      <c r="G43" s="95" t="s">
        <v>211</v>
      </c>
      <c r="H43" s="96"/>
      <c r="I43" s="95" t="s">
        <v>212</v>
      </c>
      <c r="J43" s="99"/>
      <c r="K43" s="99"/>
      <c r="L43" s="96"/>
      <c r="M43" s="101">
        <v>521538600</v>
      </c>
      <c r="N43" s="99"/>
      <c r="O43" s="96"/>
      <c r="P43" s="101" t="s">
        <v>221</v>
      </c>
      <c r="Q43" s="99"/>
      <c r="R43" s="99"/>
      <c r="S43" s="99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 x14ac:dyDescent="0.2">
      <c r="A44" s="105"/>
      <c r="B44" s="107"/>
      <c r="C44" s="112" t="s">
        <v>201</v>
      </c>
      <c r="D44" s="113"/>
      <c r="E44" s="114" t="s">
        <v>200</v>
      </c>
      <c r="F44" s="115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 x14ac:dyDescent="0.2">
      <c r="A45" s="104">
        <v>11</v>
      </c>
      <c r="B45" s="106">
        <v>11</v>
      </c>
      <c r="C45" s="108" t="s">
        <v>202</v>
      </c>
      <c r="D45" s="109"/>
      <c r="E45" s="110" t="s">
        <v>203</v>
      </c>
      <c r="F45" s="111"/>
      <c r="G45" s="95" t="s">
        <v>211</v>
      </c>
      <c r="H45" s="96"/>
      <c r="I45" s="95" t="s">
        <v>212</v>
      </c>
      <c r="J45" s="99"/>
      <c r="K45" s="99"/>
      <c r="L45" s="96"/>
      <c r="M45" s="101">
        <v>521538563</v>
      </c>
      <c r="N45" s="99"/>
      <c r="O45" s="96"/>
      <c r="P45" s="101" t="s">
        <v>214</v>
      </c>
      <c r="Q45" s="99"/>
      <c r="R45" s="99"/>
      <c r="S45" s="99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 x14ac:dyDescent="0.2">
      <c r="A46" s="105"/>
      <c r="B46" s="107"/>
      <c r="C46" s="112" t="s">
        <v>205</v>
      </c>
      <c r="D46" s="113"/>
      <c r="E46" s="114" t="s">
        <v>204</v>
      </c>
      <c r="F46" s="115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 x14ac:dyDescent="0.2">
      <c r="A47" s="104">
        <v>12</v>
      </c>
      <c r="B47" s="106">
        <v>12</v>
      </c>
      <c r="C47" s="108" t="s">
        <v>206</v>
      </c>
      <c r="D47" s="109"/>
      <c r="E47" s="110" t="s">
        <v>209</v>
      </c>
      <c r="F47" s="111"/>
      <c r="G47" s="95" t="s">
        <v>210</v>
      </c>
      <c r="H47" s="96"/>
      <c r="I47" s="95" t="s">
        <v>212</v>
      </c>
      <c r="J47" s="99"/>
      <c r="K47" s="99"/>
      <c r="L47" s="96"/>
      <c r="M47" s="101">
        <v>522129555</v>
      </c>
      <c r="N47" s="99"/>
      <c r="O47" s="96"/>
      <c r="P47" s="101" t="s">
        <v>222</v>
      </c>
      <c r="Q47" s="99"/>
      <c r="R47" s="99"/>
      <c r="S47" s="99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 x14ac:dyDescent="0.25">
      <c r="A48" s="185"/>
      <c r="B48" s="107"/>
      <c r="C48" s="186" t="s">
        <v>207</v>
      </c>
      <c r="D48" s="187"/>
      <c r="E48" s="188" t="s">
        <v>208</v>
      </c>
      <c r="F48" s="189"/>
      <c r="G48" s="170"/>
      <c r="H48" s="184"/>
      <c r="I48" s="97"/>
      <c r="J48" s="100"/>
      <c r="K48" s="100"/>
      <c r="L48" s="98"/>
      <c r="M48" s="170"/>
      <c r="N48" s="130"/>
      <c r="O48" s="184"/>
      <c r="P48" s="170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 x14ac:dyDescent="0.2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 x14ac:dyDescent="0.2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 x14ac:dyDescent="0.2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 x14ac:dyDescent="0.25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 x14ac:dyDescent="0.25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 x14ac:dyDescent="0.2">
      <c r="A54" s="174" t="s">
        <v>102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 x14ac:dyDescent="0.25">
      <c r="A55" s="177" t="s">
        <v>225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"/>
      <c r="V55" s="56">
        <f>LEN(A55)</f>
        <v>80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2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abSelected="1" workbookViewId="0">
      <selection activeCell="J5" sqref="J5:Q5"/>
    </sheetView>
  </sheetViews>
  <sheetFormatPr defaultColWidth="9" defaultRowHeight="13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236" t="s">
        <v>12</v>
      </c>
      <c r="B1" s="23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 x14ac:dyDescent="0.25">
      <c r="A2" s="236"/>
      <c r="B2" s="23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 x14ac:dyDescent="0.25">
      <c r="C3" s="7"/>
      <c r="D3" s="7"/>
      <c r="G3" s="11"/>
    </row>
    <row r="4" spans="1:41" x14ac:dyDescent="0.2">
      <c r="A4" s="237" t="s">
        <v>19</v>
      </c>
      <c r="B4" s="238"/>
      <c r="C4" s="238"/>
      <c r="D4" s="238"/>
      <c r="E4" s="238"/>
      <c r="F4" s="238"/>
      <c r="G4" s="239"/>
      <c r="H4" s="5" t="s">
        <v>20</v>
      </c>
      <c r="I4" s="5" t="s">
        <v>21</v>
      </c>
      <c r="J4" s="240" t="s">
        <v>70</v>
      </c>
      <c r="K4" s="238"/>
      <c r="L4" s="238"/>
      <c r="M4" s="238"/>
      <c r="N4" s="238"/>
      <c r="O4" s="238"/>
      <c r="P4" s="238"/>
      <c r="Q4" s="239"/>
    </row>
    <row r="5" spans="1:41" ht="72" customHeight="1" thickBot="1" x14ac:dyDescent="0.25">
      <c r="A5" s="241"/>
      <c r="B5" s="242"/>
      <c r="C5" s="242"/>
      <c r="D5" s="242"/>
      <c r="E5" s="242"/>
      <c r="F5" s="242"/>
      <c r="G5" s="243"/>
      <c r="H5" s="9" t="str">
        <f>IF(入力!J3="","",入力!J3)</f>
        <v>女子</v>
      </c>
      <c r="I5" s="9">
        <f>入力!Y25</f>
        <v>13</v>
      </c>
      <c r="J5" s="244"/>
      <c r="K5" s="245"/>
      <c r="L5" s="245"/>
      <c r="M5" s="245"/>
      <c r="N5" s="245"/>
      <c r="O5" s="245"/>
      <c r="P5" s="245"/>
      <c r="Q5" s="246"/>
    </row>
    <row r="6" spans="1:41" x14ac:dyDescent="0.2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 x14ac:dyDescent="0.2">
      <c r="A7" s="12" t="str">
        <f>IF(入力!J5="","",入力!J5)</f>
        <v/>
      </c>
      <c r="B7" s="13" t="str">
        <f>IF(入力!C3="","",入力!C3)</f>
        <v>三山東小学校</v>
      </c>
      <c r="C7" s="13" t="str">
        <f>IF(入力!C2="","",入力!C2)</f>
        <v>ミヤマヒガシショウガッコウ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京成大久保</v>
      </c>
      <c r="T7" s="13"/>
      <c r="U7" s="13">
        <f>IF(入力!C4="","",入力!C4)</f>
        <v>430703344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 x14ac:dyDescent="0.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 x14ac:dyDescent="0.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 x14ac:dyDescent="0.25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 x14ac:dyDescent="0.25"/>
    <row r="15" spans="1:41" x14ac:dyDescent="0.2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 x14ac:dyDescent="0.2">
      <c r="A16" s="52">
        <v>1</v>
      </c>
      <c r="B16" s="51" t="s">
        <v>55</v>
      </c>
      <c r="C16" s="13" t="str">
        <f>IF(入力!C8="","",入力!C8)</f>
        <v>三山</v>
      </c>
      <c r="D16" s="13" t="str">
        <f>IF(入力!E8="","",入力!E8)</f>
        <v>大智</v>
      </c>
      <c r="E16" s="13" t="str">
        <f>IF(入力!C7="","",入力!C7)</f>
        <v>ミヤマ</v>
      </c>
      <c r="F16" s="13" t="str">
        <f>IF(入力!E7="","",入力!E7)</f>
        <v>ダイチ</v>
      </c>
      <c r="G16" s="13">
        <f>IF(入力!G7="","",入力!G7)</f>
        <v>508609942</v>
      </c>
      <c r="H16" s="13" t="str">
        <f>IF(入力!J7="","",入力!J7)</f>
        <v/>
      </c>
      <c r="I16" s="13" t="str">
        <f>IF(入力!M7="","",入力!M7)</f>
        <v>0479591</v>
      </c>
      <c r="J16" s="13"/>
      <c r="K16" s="13"/>
      <c r="L16" s="13">
        <f>IF(入力!AT7="","",入力!AT7)</f>
        <v>25</v>
      </c>
      <c r="M16" s="13"/>
      <c r="N16" s="13"/>
      <c r="O16" s="13"/>
      <c r="P16" s="13"/>
      <c r="Q16" s="13"/>
      <c r="R16" s="13" t="str">
        <f>IF(入力!R7="","",入力!R7)</f>
        <v>２７５</v>
      </c>
      <c r="S16" s="13" t="str">
        <f>IF(入力!W7="","",入力!W7)</f>
        <v>００７２</v>
      </c>
      <c r="T16" s="13" t="str">
        <f>IF(入力!P8="","",入力!P8)</f>
        <v>千葉県習志野市本大久保5-2-17-102</v>
      </c>
      <c r="U16" s="13" t="str">
        <f>IF(入力!AL7="","",入力!AL7)</f>
        <v>０８０</v>
      </c>
      <c r="V16" s="13" t="str">
        <f>IF(入力!AK8="","",入力!AK8)</f>
        <v>４９３１</v>
      </c>
      <c r="W16" s="13" t="str">
        <f>IF(入力!AP8="","",入力!AP8)</f>
        <v>１８２３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 x14ac:dyDescent="0.2">
      <c r="A17" s="52">
        <v>2</v>
      </c>
      <c r="B17" s="51" t="s">
        <v>76</v>
      </c>
      <c r="C17" s="13" t="str">
        <f>IF(入力!C10="","",入力!C10)</f>
        <v>松本</v>
      </c>
      <c r="D17" s="13" t="str">
        <f>IF(入力!E10="","",入力!E10)</f>
        <v>直己</v>
      </c>
      <c r="E17" s="13" t="str">
        <f>IF(入力!C9="","",入力!C9)</f>
        <v>マツモト</v>
      </c>
      <c r="F17" s="13" t="str">
        <f>IF(入力!E9="","",入力!E9)</f>
        <v>ナオキ</v>
      </c>
      <c r="G17" s="13">
        <f>IF(入力!G9="","",入力!G9)</f>
        <v>520965681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25</v>
      </c>
      <c r="M17" s="13"/>
      <c r="N17" s="13"/>
      <c r="O17" s="13"/>
      <c r="P17" s="13"/>
      <c r="Q17" s="13"/>
      <c r="R17" s="13" t="str">
        <f>IF(入力!R9="","",入力!R9)</f>
        <v>２７４</v>
      </c>
      <c r="S17" s="13" t="str">
        <f>IF(入力!W9="","",入力!W9)</f>
        <v>０８２６</v>
      </c>
      <c r="T17" s="13" t="str">
        <f>IF(入力!P10="","",入力!P10)</f>
        <v>千葉県船橋市中野木1-20-32</v>
      </c>
      <c r="U17" s="13" t="str">
        <f>IF(入力!AL9="","",入力!AL9)</f>
        <v>０８０</v>
      </c>
      <c r="V17" s="13" t="str">
        <f>IF(入力!AK10="","",入力!AK10)</f>
        <v>５５００</v>
      </c>
      <c r="W17" s="13" t="str">
        <f>IF(入力!AP10="","",入力!AP10)</f>
        <v>２０３４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 x14ac:dyDescent="0.2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 x14ac:dyDescent="0.2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 x14ac:dyDescent="0.2">
      <c r="A20" s="52">
        <v>5</v>
      </c>
      <c r="B20" s="51" t="s">
        <v>79</v>
      </c>
      <c r="C20" s="13" t="str">
        <f>IF(入力!C12="","",入力!C12)</f>
        <v>今枝</v>
      </c>
      <c r="D20" s="13" t="str">
        <f>IF(入力!E12="","",入力!E12)</f>
        <v>大知</v>
      </c>
      <c r="E20" s="13" t="str">
        <f>IF(入力!C11="","",入力!C11)</f>
        <v>イマエダ</v>
      </c>
      <c r="F20" s="13" t="str">
        <f>IF(入力!E11="","",入力!E11)</f>
        <v>ダイチ</v>
      </c>
      <c r="G20" s="13">
        <f>IF(入力!G11="","",入力!G11)</f>
        <v>523296683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22</v>
      </c>
      <c r="M20" s="13"/>
      <c r="N20" s="13"/>
      <c r="O20" s="13"/>
      <c r="P20" s="13"/>
      <c r="Q20" s="13"/>
      <c r="R20" s="13" t="str">
        <f>IF(入力!R11="","",入力!R11)</f>
        <v>２７５</v>
      </c>
      <c r="S20" s="13" t="str">
        <f>IF(入力!W11="","",入力!W11)</f>
        <v>００２６</v>
      </c>
      <c r="T20" s="13" t="str">
        <f>IF(入力!P12="","",入力!P12)</f>
        <v>千葉県習志野市谷津2-5-32</v>
      </c>
      <c r="U20" s="13" t="str">
        <f>IF(入力!AL11="","",入力!AL11)</f>
        <v>０８０</v>
      </c>
      <c r="V20" s="13" t="str">
        <f>IF(入力!AK12="","",入力!AK12)</f>
        <v>５１０７</v>
      </c>
      <c r="W20" s="13" t="str">
        <f>IF(入力!AP12="","",入力!AP12)</f>
        <v>２６０８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 x14ac:dyDescent="0.2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 x14ac:dyDescent="0.2">
      <c r="A22" s="52">
        <v>7</v>
      </c>
      <c r="B22" s="51" t="s">
        <v>57</v>
      </c>
      <c r="C22" s="13" t="str">
        <f>IF(入力!C16="","",入力!C16)</f>
        <v>松本</v>
      </c>
      <c r="D22" s="13" t="str">
        <f>IF(入力!E16="","",入力!E16)</f>
        <v>直己</v>
      </c>
      <c r="E22" s="13" t="str">
        <f>IF(入力!C15="","",入力!C15)</f>
        <v>マツモト</v>
      </c>
      <c r="F22" s="13" t="str">
        <f>IF(入力!E15="","",入力!E15)</f>
        <v>ナオキ</v>
      </c>
      <c r="G22" s="13"/>
      <c r="H22" s="13"/>
      <c r="I22" s="13"/>
      <c r="J22" s="13"/>
      <c r="K22" s="13"/>
      <c r="L22" s="13">
        <f>IF(入力!AT15="","",入力!AT15)</f>
        <v>25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２７４</v>
      </c>
      <c r="S22" s="13" t="str">
        <f>IF(入力!W15="","",入力!W15)</f>
        <v>０８２６</v>
      </c>
      <c r="T22" s="13" t="str">
        <f>IF(入力!P16="","",入力!P16)</f>
        <v>千葉県船橋市中野木1-20-32</v>
      </c>
      <c r="U22" s="13" t="str">
        <f>IF(入力!AL15="","",入力!AL15)</f>
        <v>０８０</v>
      </c>
      <c r="V22" s="13" t="str">
        <f>IF(入力!AK16="","",入力!AK16)</f>
        <v>５５００</v>
      </c>
      <c r="W22" s="13" t="str">
        <f>IF(入力!AP16="","",入力!AP16)</f>
        <v>２０３４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 x14ac:dyDescent="0.2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 x14ac:dyDescent="0.2">
      <c r="A24" s="52">
        <v>9</v>
      </c>
      <c r="B24" s="51" t="s">
        <v>59</v>
      </c>
      <c r="C24" s="51" t="str">
        <f>VLOOKUP($B$51,$A$53:$F$352,3)</f>
        <v>上野</v>
      </c>
      <c r="D24" s="51" t="str">
        <f>VLOOKUP($B$51,$A$53:$F$352,4)</f>
        <v>結愛</v>
      </c>
      <c r="E24" s="51" t="str">
        <f>VLOOKUP($B$51,$A$53:$F$352,5)</f>
        <v>ウエノ</v>
      </c>
      <c r="F24" s="51" t="str">
        <f>VLOOKUP($B$51,$A$53:$F$352,6)</f>
        <v>ユア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 x14ac:dyDescent="0.2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 x14ac:dyDescent="0.2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 x14ac:dyDescent="0.2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 x14ac:dyDescent="0.2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 x14ac:dyDescent="0.2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 x14ac:dyDescent="0.2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 x14ac:dyDescent="0.2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 x14ac:dyDescent="0.2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 x14ac:dyDescent="0.2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 x14ac:dyDescent="0.2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 x14ac:dyDescent="0.2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 x14ac:dyDescent="0.2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 x14ac:dyDescent="0.25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 x14ac:dyDescent="0.2">
      <c r="A41" s="17"/>
      <c r="B41" s="18"/>
    </row>
    <row r="42" spans="1:41" x14ac:dyDescent="0.2">
      <c r="A42" s="17"/>
      <c r="B42" s="18"/>
    </row>
    <row r="43" spans="1:41" x14ac:dyDescent="0.2">
      <c r="A43" s="17"/>
      <c r="B43" s="18"/>
    </row>
    <row r="44" spans="1:41" x14ac:dyDescent="0.2">
      <c r="A44" s="17"/>
      <c r="B44" s="18"/>
    </row>
    <row r="45" spans="1:41" x14ac:dyDescent="0.2">
      <c r="A45" s="17"/>
      <c r="B45" s="18"/>
    </row>
    <row r="46" spans="1:41" x14ac:dyDescent="0.2">
      <c r="A46" s="17"/>
      <c r="B46" s="18"/>
    </row>
    <row r="47" spans="1:41" x14ac:dyDescent="0.2">
      <c r="A47" s="17"/>
      <c r="B47" s="18"/>
    </row>
    <row r="48" spans="1:41" x14ac:dyDescent="0.2">
      <c r="A48" s="17"/>
      <c r="B48" s="18"/>
    </row>
    <row r="49" spans="1:41" x14ac:dyDescent="0.2">
      <c r="A49" s="17"/>
      <c r="B49" s="18"/>
    </row>
    <row r="50" spans="1:41" ht="13.5" thickBot="1" x14ac:dyDescent="0.25">
      <c r="A50" s="17"/>
      <c r="B50" s="18"/>
    </row>
    <row r="51" spans="1:41" ht="13.5" thickBot="1" x14ac:dyDescent="0.25">
      <c r="A51" s="50" t="s">
        <v>131</v>
      </c>
      <c r="B51" s="19">
        <f>IF(入力!Y33="","",入力!Y33)</f>
        <v>3</v>
      </c>
    </row>
    <row r="52" spans="1:41" x14ac:dyDescent="0.2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 x14ac:dyDescent="0.2">
      <c r="A53" s="12">
        <v>1</v>
      </c>
      <c r="B53" s="13">
        <f>IF(入力!B25="","",入力!B25)</f>
        <v>1</v>
      </c>
      <c r="C53" s="13" t="str">
        <f>IF(入力!C26="","",入力!C26)</f>
        <v>江藤</v>
      </c>
      <c r="D53" s="13" t="str">
        <f>IF(入力!E26="","",入力!E26)</f>
        <v>さくら</v>
      </c>
      <c r="E53" s="13" t="str">
        <f>IF(入力!C25="","",入力!C25)</f>
        <v>エトウ</v>
      </c>
      <c r="F53" s="13" t="str">
        <f>IF(入力!E25="","",入力!E25)</f>
        <v>サクラ</v>
      </c>
      <c r="G53" s="13">
        <f>IF(入力!M25="","",入力!M25)</f>
        <v>521538556</v>
      </c>
      <c r="H53" s="13" t="str">
        <f>IF(入力!I25="","",入力!I25)</f>
        <v>船橋市立三山東小学校</v>
      </c>
      <c r="I53" s="13" t="str">
        <f>IF(入力!G25="","",入力!G25)</f>
        <v>６年</v>
      </c>
      <c r="J53" s="13" t="str">
        <f>IF(入力!P25="","",入力!P25)</f>
        <v>138cm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 x14ac:dyDescent="0.2">
      <c r="A54" s="12">
        <f>A53+1</f>
        <v>2</v>
      </c>
      <c r="B54" s="13">
        <f>IF(入力!B27="","",入力!B27)</f>
        <v>2</v>
      </c>
      <c r="C54" s="13" t="str">
        <f>IF(入力!C28="","",入力!C28)</f>
        <v>小川</v>
      </c>
      <c r="D54" s="13" t="str">
        <f>IF(入力!E28="","",入力!E28)</f>
        <v>優菜</v>
      </c>
      <c r="E54" s="13" t="str">
        <f>IF(入力!C27="","",入力!C27)</f>
        <v>オガワ</v>
      </c>
      <c r="F54" s="13" t="str">
        <f>IF(入力!E27="","",入力!E27)</f>
        <v>ユナ</v>
      </c>
      <c r="G54" s="13">
        <f>IF(入力!M27="","",入力!M27)</f>
        <v>521538617</v>
      </c>
      <c r="H54" s="13" t="str">
        <f>IF(入力!I27="","",入力!I27)</f>
        <v>船橋市立三山東小学校</v>
      </c>
      <c r="I54" s="13" t="str">
        <f>IF(入力!G27="","",入力!G27)</f>
        <v>６年</v>
      </c>
      <c r="J54" s="13" t="str">
        <f>IF(入力!P27="","",入力!P27)</f>
        <v>152cm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 x14ac:dyDescent="0.2">
      <c r="A55" s="12">
        <f t="shared" ref="A55:A118" si="0">A54+1</f>
        <v>3</v>
      </c>
      <c r="B55" s="13" t="str">
        <f>IF(入力!B29="","",入力!B29)</f>
        <v>③</v>
      </c>
      <c r="C55" s="13" t="str">
        <f>IF(入力!C30="","",入力!C30)</f>
        <v>上野</v>
      </c>
      <c r="D55" s="13" t="str">
        <f>IF(入力!E30="","",入力!E30)</f>
        <v>結愛</v>
      </c>
      <c r="E55" s="13" t="str">
        <f>IF(入力!C29="","",入力!C29)</f>
        <v>ウエノ</v>
      </c>
      <c r="F55" s="13" t="str">
        <f>IF(入力!E29="","",入力!E29)</f>
        <v>ユア</v>
      </c>
      <c r="G55" s="13">
        <f>IF(入力!M29="","",入力!M29)</f>
        <v>521538594</v>
      </c>
      <c r="H55" s="13" t="str">
        <f>IF(入力!I29="","",入力!I29)</f>
        <v>船橋市立三山東小学校</v>
      </c>
      <c r="I55" s="13" t="str">
        <f>IF(入力!G29="","",入力!G29)</f>
        <v>６年</v>
      </c>
      <c r="J55" s="13" t="str">
        <f>IF(入力!P29="","",入力!P29)</f>
        <v>157cm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 x14ac:dyDescent="0.2">
      <c r="A56" s="12">
        <f t="shared" si="0"/>
        <v>4</v>
      </c>
      <c r="B56" s="13">
        <f>IF(入力!B31="","",入力!B31)</f>
        <v>4</v>
      </c>
      <c r="C56" s="13" t="str">
        <f>IF(入力!C32="","",入力!C32)</f>
        <v>織戸</v>
      </c>
      <c r="D56" s="13" t="str">
        <f>IF(入力!E32="","",入力!E32)</f>
        <v>結菜</v>
      </c>
      <c r="E56" s="13" t="str">
        <f>IF(入力!C31="","",入力!C31)</f>
        <v>オリド</v>
      </c>
      <c r="F56" s="13" t="str">
        <f>IF(入力!E31="","",入力!E31)</f>
        <v>ユウナ</v>
      </c>
      <c r="G56" s="13">
        <f>IF(入力!M31="","",入力!M31)</f>
        <v>522129364</v>
      </c>
      <c r="H56" s="13" t="str">
        <f>IF(入力!I31="","",入力!I31)</f>
        <v>船橋市立三山東小学校</v>
      </c>
      <c r="I56" s="13" t="str">
        <f>IF(入力!G31="","",入力!G31)</f>
        <v>６年</v>
      </c>
      <c r="J56" s="13" t="str">
        <f>IF(入力!P31="","",入力!P31)</f>
        <v>146cm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 x14ac:dyDescent="0.2">
      <c r="A57" s="12">
        <f t="shared" si="0"/>
        <v>5</v>
      </c>
      <c r="B57" s="13">
        <f>IF(入力!B33="","",入力!B33)</f>
        <v>5</v>
      </c>
      <c r="C57" s="13" t="str">
        <f>IF(入力!C34="","",入力!C34)</f>
        <v>菅藤</v>
      </c>
      <c r="D57" s="13" t="str">
        <f>IF(入力!E34="","",入力!E34)</f>
        <v>実知</v>
      </c>
      <c r="E57" s="13" t="str">
        <f>IF(入力!C33="","",入力!C33)</f>
        <v>カントウ</v>
      </c>
      <c r="F57" s="13" t="str">
        <f>IF(入力!E33="","",入力!E33)</f>
        <v>ミチ</v>
      </c>
      <c r="G57" s="13">
        <f>IF(入力!M33="","",入力!M33)</f>
        <v>521538570</v>
      </c>
      <c r="H57" s="13" t="str">
        <f>IF(入力!I33="","",入力!I33)</f>
        <v>船橋市立三山東小学校</v>
      </c>
      <c r="I57" s="13" t="str">
        <f>IF(入力!G33="","",入力!G33)</f>
        <v>６年</v>
      </c>
      <c r="J57" s="13" t="str">
        <f>IF(入力!P33="","",入力!P33)</f>
        <v>159cm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 x14ac:dyDescent="0.2">
      <c r="A58" s="12">
        <f t="shared" si="0"/>
        <v>6</v>
      </c>
      <c r="B58" s="13">
        <f>IF(入力!B35="","",入力!B35)</f>
        <v>6</v>
      </c>
      <c r="C58" s="13" t="str">
        <f>IF(入力!C36="","",入力!C36)</f>
        <v>澤石</v>
      </c>
      <c r="D58" s="13" t="str">
        <f>IF(入力!E36="","",入力!E36)</f>
        <v>実知</v>
      </c>
      <c r="E58" s="13" t="str">
        <f>IF(入力!C35="","",入力!C35)</f>
        <v>サワイシ</v>
      </c>
      <c r="F58" s="13" t="str">
        <f>IF(入力!E35="","",入力!E35)</f>
        <v>ミシル</v>
      </c>
      <c r="G58" s="13">
        <f>IF(入力!M35="","",入力!M35)</f>
        <v>521538624</v>
      </c>
      <c r="H58" s="13" t="str">
        <f>IF(入力!I35="","",入力!I35)</f>
        <v>船橋市立三山東小学校</v>
      </c>
      <c r="I58" s="13" t="str">
        <f>IF(入力!G35="","",入力!G35)</f>
        <v>６年</v>
      </c>
      <c r="J58" s="13" t="str">
        <f>IF(入力!P35="","",入力!P35)</f>
        <v>161cm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 x14ac:dyDescent="0.2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下鳥</v>
      </c>
      <c r="D59" s="13" t="str">
        <f>IF(入力!E38="","",入力!E38)</f>
        <v>蒼生</v>
      </c>
      <c r="E59" s="13" t="str">
        <f>IF(入力!C37="","",入力!C37)</f>
        <v>シモトリ</v>
      </c>
      <c r="F59" s="13" t="str">
        <f>IF(入力!E37="","",入力!E37)</f>
        <v>アオイ</v>
      </c>
      <c r="G59" s="13">
        <f>IF(入力!M37="","",入力!M37)</f>
        <v>521538655</v>
      </c>
      <c r="H59" s="13" t="str">
        <f>IF(入力!I37="","",入力!I37)</f>
        <v>船橋市立三山東小学校</v>
      </c>
      <c r="I59" s="13" t="str">
        <f>IF(入力!G37="","",入力!G37)</f>
        <v>６年</v>
      </c>
      <c r="J59" s="13" t="str">
        <f>IF(入力!P37="","",入力!P37)</f>
        <v>157cm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 x14ac:dyDescent="0.2">
      <c r="A60" s="12">
        <f t="shared" si="0"/>
        <v>8</v>
      </c>
      <c r="B60" s="13">
        <f>IF(入力!B39="","",入力!B39)</f>
        <v>8</v>
      </c>
      <c r="C60" s="13" t="str">
        <f>IF(入力!C40="","",入力!C40)</f>
        <v>髙野</v>
      </c>
      <c r="D60" s="13" t="str">
        <f>IF(入力!E40="","",入力!E40)</f>
        <v>樹</v>
      </c>
      <c r="E60" s="13" t="str">
        <f>IF(入力!C39="","",入力!C39)</f>
        <v>タカノ</v>
      </c>
      <c r="F60" s="13" t="str">
        <f>IF(入力!E39="","",入力!E39)</f>
        <v>イツキ</v>
      </c>
      <c r="G60" s="13">
        <f>IF(入力!M39="","",入力!M39)</f>
        <v>521538631</v>
      </c>
      <c r="H60" s="13" t="str">
        <f>IF(入力!I39="","",入力!I39)</f>
        <v>船橋市立三山東小学校</v>
      </c>
      <c r="I60" s="13" t="str">
        <f>IF(入力!G39="","",入力!G39)</f>
        <v>６年</v>
      </c>
      <c r="J60" s="13" t="str">
        <f>IF(入力!P39="","",入力!P39)</f>
        <v>144cm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 x14ac:dyDescent="0.2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高野</v>
      </c>
      <c r="D61" s="13" t="str">
        <f>IF(入力!E42="","",入力!E42)</f>
        <v>凜香</v>
      </c>
      <c r="E61" s="13" t="str">
        <f>IF(入力!C41="","",入力!C41)</f>
        <v>タカノ</v>
      </c>
      <c r="F61" s="13" t="str">
        <f>IF(入力!E41="","",入力!E41)</f>
        <v>リンコ</v>
      </c>
      <c r="G61" s="13">
        <f>IF(入力!M41="","",入力!M41)</f>
        <v>521538648</v>
      </c>
      <c r="H61" s="13" t="str">
        <f>IF(入力!I41="","",入力!I41)</f>
        <v>船橋市立三山東小学校</v>
      </c>
      <c r="I61" s="13" t="str">
        <f>IF(入力!G41="","",入力!G41)</f>
        <v>６年</v>
      </c>
      <c r="J61" s="13" t="str">
        <f>IF(入力!P41="","",入力!P41)</f>
        <v>149cm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 x14ac:dyDescent="0.2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西</v>
      </c>
      <c r="D62" s="13" t="str">
        <f>IF(入力!E44="","",入力!E44)</f>
        <v>さや香</v>
      </c>
      <c r="E62" s="13" t="str">
        <f>IF(入力!C43="","",入力!C43)</f>
        <v>ニシ</v>
      </c>
      <c r="F62" s="13" t="str">
        <f>IF(入力!E43="","",入力!E43)</f>
        <v>サヤカ</v>
      </c>
      <c r="G62" s="13">
        <f>IF(入力!M43="","",入力!M43)</f>
        <v>521538600</v>
      </c>
      <c r="H62" s="13" t="str">
        <f>IF(入力!I43="","",入力!I43)</f>
        <v>船橋市立三山東小学校</v>
      </c>
      <c r="I62" s="13" t="str">
        <f>IF(入力!G43="","",入力!G43)</f>
        <v>６年</v>
      </c>
      <c r="J62" s="13" t="str">
        <f>IF(入力!P43="","",入力!P43)</f>
        <v>148cm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 x14ac:dyDescent="0.2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松ヶ崎</v>
      </c>
      <c r="D63" s="13" t="str">
        <f>IF(入力!E46="","",入力!E46)</f>
        <v>彩花</v>
      </c>
      <c r="E63" s="13" t="str">
        <f>IF(入力!C45="","",入力!C45)</f>
        <v>マツガサキ</v>
      </c>
      <c r="F63" s="13" t="str">
        <f>IF(入力!E45="","",入力!E45)</f>
        <v>アヤカ</v>
      </c>
      <c r="G63" s="13">
        <f>IF(入力!M45="","",入力!M45)</f>
        <v>521538563</v>
      </c>
      <c r="H63" s="13" t="str">
        <f>IF(入力!I45="","",入力!I45)</f>
        <v>船橋市立三山東小学校</v>
      </c>
      <c r="I63" s="13" t="str">
        <f>IF(入力!G45="","",入力!G45)</f>
        <v>６年</v>
      </c>
      <c r="J63" s="13" t="str">
        <f>IF(入力!P45="","",入力!P45)</f>
        <v>152cm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 x14ac:dyDescent="0.2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社本</v>
      </c>
      <c r="D64" s="13" t="str">
        <f>IF(入力!E48="","",入力!E48)</f>
        <v>夏羽</v>
      </c>
      <c r="E64" s="13" t="str">
        <f>IF(入力!C47="","",入力!C47)</f>
        <v>シャモト</v>
      </c>
      <c r="F64" s="13" t="str">
        <f>IF(入力!E47="","",入力!E47)</f>
        <v>ナツハ</v>
      </c>
      <c r="G64" s="13">
        <f>IF(入力!M47="","",入力!M47)</f>
        <v>522129555</v>
      </c>
      <c r="H64" s="13" t="str">
        <f>IF(入力!I47="","",入力!I47)</f>
        <v>船橋市立三山東小学校</v>
      </c>
      <c r="I64" s="13" t="str">
        <f>IF(入力!G47="","",入力!G47)</f>
        <v>５年</v>
      </c>
      <c r="J64" s="13" t="str">
        <f>IF(入力!P47="","",入力!P47)</f>
        <v>154cm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 x14ac:dyDescent="0.2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 x14ac:dyDescent="0.2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 x14ac:dyDescent="0.2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 x14ac:dyDescent="0.2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 x14ac:dyDescent="0.2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 x14ac:dyDescent="0.2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 x14ac:dyDescent="0.2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 x14ac:dyDescent="0.2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 x14ac:dyDescent="0.2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 x14ac:dyDescent="0.2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 x14ac:dyDescent="0.2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 x14ac:dyDescent="0.2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 x14ac:dyDescent="0.2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 x14ac:dyDescent="0.2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 x14ac:dyDescent="0.2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 x14ac:dyDescent="0.2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 x14ac:dyDescent="0.2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 x14ac:dyDescent="0.2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 x14ac:dyDescent="0.2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 x14ac:dyDescent="0.2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 x14ac:dyDescent="0.2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 x14ac:dyDescent="0.2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 x14ac:dyDescent="0.2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 x14ac:dyDescent="0.2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 x14ac:dyDescent="0.2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 x14ac:dyDescent="0.2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 x14ac:dyDescent="0.2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 x14ac:dyDescent="0.2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 x14ac:dyDescent="0.2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 x14ac:dyDescent="0.2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 x14ac:dyDescent="0.2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 x14ac:dyDescent="0.2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 x14ac:dyDescent="0.2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 x14ac:dyDescent="0.2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 x14ac:dyDescent="0.2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 x14ac:dyDescent="0.2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 x14ac:dyDescent="0.2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 x14ac:dyDescent="0.2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 x14ac:dyDescent="0.2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 x14ac:dyDescent="0.2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 x14ac:dyDescent="0.2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 x14ac:dyDescent="0.2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 x14ac:dyDescent="0.2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 x14ac:dyDescent="0.2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 x14ac:dyDescent="0.2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 x14ac:dyDescent="0.2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 x14ac:dyDescent="0.2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 x14ac:dyDescent="0.2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 x14ac:dyDescent="0.2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 x14ac:dyDescent="0.2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 x14ac:dyDescent="0.2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 x14ac:dyDescent="0.2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 x14ac:dyDescent="0.2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 x14ac:dyDescent="0.2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 x14ac:dyDescent="0.2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 x14ac:dyDescent="0.2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 x14ac:dyDescent="0.2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 x14ac:dyDescent="0.2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 x14ac:dyDescent="0.2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 x14ac:dyDescent="0.2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 x14ac:dyDescent="0.2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 x14ac:dyDescent="0.2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 x14ac:dyDescent="0.2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 x14ac:dyDescent="0.2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 x14ac:dyDescent="0.2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 x14ac:dyDescent="0.2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 x14ac:dyDescent="0.2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 x14ac:dyDescent="0.2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 x14ac:dyDescent="0.2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 x14ac:dyDescent="0.2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 x14ac:dyDescent="0.2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 x14ac:dyDescent="0.2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 x14ac:dyDescent="0.2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 x14ac:dyDescent="0.2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 x14ac:dyDescent="0.2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 x14ac:dyDescent="0.2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 x14ac:dyDescent="0.2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 x14ac:dyDescent="0.2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 x14ac:dyDescent="0.2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 x14ac:dyDescent="0.2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 x14ac:dyDescent="0.2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 x14ac:dyDescent="0.2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 x14ac:dyDescent="0.2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 x14ac:dyDescent="0.2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 x14ac:dyDescent="0.2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 x14ac:dyDescent="0.2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 x14ac:dyDescent="0.2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 x14ac:dyDescent="0.2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 x14ac:dyDescent="0.2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 x14ac:dyDescent="0.2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 x14ac:dyDescent="0.2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 x14ac:dyDescent="0.2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 x14ac:dyDescent="0.2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 x14ac:dyDescent="0.2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 x14ac:dyDescent="0.2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 x14ac:dyDescent="0.2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 x14ac:dyDescent="0.2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 x14ac:dyDescent="0.2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 x14ac:dyDescent="0.2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 x14ac:dyDescent="0.2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 x14ac:dyDescent="0.2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 x14ac:dyDescent="0.2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 x14ac:dyDescent="0.2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 x14ac:dyDescent="0.2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 x14ac:dyDescent="0.2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 x14ac:dyDescent="0.2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 x14ac:dyDescent="0.2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 x14ac:dyDescent="0.2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 x14ac:dyDescent="0.2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 x14ac:dyDescent="0.2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 x14ac:dyDescent="0.2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 x14ac:dyDescent="0.2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 x14ac:dyDescent="0.2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 x14ac:dyDescent="0.2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 x14ac:dyDescent="0.2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 x14ac:dyDescent="0.2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 x14ac:dyDescent="0.2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 x14ac:dyDescent="0.2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 x14ac:dyDescent="0.2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 x14ac:dyDescent="0.2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 x14ac:dyDescent="0.2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 x14ac:dyDescent="0.2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 x14ac:dyDescent="0.2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 x14ac:dyDescent="0.2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 x14ac:dyDescent="0.2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 x14ac:dyDescent="0.2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 x14ac:dyDescent="0.2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 x14ac:dyDescent="0.2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 x14ac:dyDescent="0.2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 x14ac:dyDescent="0.2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 x14ac:dyDescent="0.2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 x14ac:dyDescent="0.2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 x14ac:dyDescent="0.2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 x14ac:dyDescent="0.2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 x14ac:dyDescent="0.2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 x14ac:dyDescent="0.2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 x14ac:dyDescent="0.2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 x14ac:dyDescent="0.2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 x14ac:dyDescent="0.2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 x14ac:dyDescent="0.2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 x14ac:dyDescent="0.2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 x14ac:dyDescent="0.2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 x14ac:dyDescent="0.2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 x14ac:dyDescent="0.2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 x14ac:dyDescent="0.2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 x14ac:dyDescent="0.2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 x14ac:dyDescent="0.2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 x14ac:dyDescent="0.2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 x14ac:dyDescent="0.2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 x14ac:dyDescent="0.2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 x14ac:dyDescent="0.2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 x14ac:dyDescent="0.2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 x14ac:dyDescent="0.2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 x14ac:dyDescent="0.2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 x14ac:dyDescent="0.2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 x14ac:dyDescent="0.2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 x14ac:dyDescent="0.2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 x14ac:dyDescent="0.2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 x14ac:dyDescent="0.2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 x14ac:dyDescent="0.2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 x14ac:dyDescent="0.2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 x14ac:dyDescent="0.2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 x14ac:dyDescent="0.2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 x14ac:dyDescent="0.2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 x14ac:dyDescent="0.2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 x14ac:dyDescent="0.2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 x14ac:dyDescent="0.2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 x14ac:dyDescent="0.2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 x14ac:dyDescent="0.2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 x14ac:dyDescent="0.2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 x14ac:dyDescent="0.2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 x14ac:dyDescent="0.2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 x14ac:dyDescent="0.2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 x14ac:dyDescent="0.2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 x14ac:dyDescent="0.2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 x14ac:dyDescent="0.2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 x14ac:dyDescent="0.2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 x14ac:dyDescent="0.2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 x14ac:dyDescent="0.2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 x14ac:dyDescent="0.2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 x14ac:dyDescent="0.2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 x14ac:dyDescent="0.2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 x14ac:dyDescent="0.2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 x14ac:dyDescent="0.2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 x14ac:dyDescent="0.2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 x14ac:dyDescent="0.2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 x14ac:dyDescent="0.2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 x14ac:dyDescent="0.2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 x14ac:dyDescent="0.2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 x14ac:dyDescent="0.2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 x14ac:dyDescent="0.2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 x14ac:dyDescent="0.2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 x14ac:dyDescent="0.2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 x14ac:dyDescent="0.2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 x14ac:dyDescent="0.2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 x14ac:dyDescent="0.2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 x14ac:dyDescent="0.2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 x14ac:dyDescent="0.2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 x14ac:dyDescent="0.2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 x14ac:dyDescent="0.2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 x14ac:dyDescent="0.2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 x14ac:dyDescent="0.2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 x14ac:dyDescent="0.2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 x14ac:dyDescent="0.2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 x14ac:dyDescent="0.2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 x14ac:dyDescent="0.2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 x14ac:dyDescent="0.2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 x14ac:dyDescent="0.2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 x14ac:dyDescent="0.2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 x14ac:dyDescent="0.2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 x14ac:dyDescent="0.2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 x14ac:dyDescent="0.2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 x14ac:dyDescent="0.2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 x14ac:dyDescent="0.2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 x14ac:dyDescent="0.2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 x14ac:dyDescent="0.2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 x14ac:dyDescent="0.2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 x14ac:dyDescent="0.2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 x14ac:dyDescent="0.2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 x14ac:dyDescent="0.2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 x14ac:dyDescent="0.2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 x14ac:dyDescent="0.2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 x14ac:dyDescent="0.2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 x14ac:dyDescent="0.2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 x14ac:dyDescent="0.2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 x14ac:dyDescent="0.2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 x14ac:dyDescent="0.2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 x14ac:dyDescent="0.2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 x14ac:dyDescent="0.2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 x14ac:dyDescent="0.2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 x14ac:dyDescent="0.2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 x14ac:dyDescent="0.2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 x14ac:dyDescent="0.2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 x14ac:dyDescent="0.2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 x14ac:dyDescent="0.2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 x14ac:dyDescent="0.2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 x14ac:dyDescent="0.2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 x14ac:dyDescent="0.2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 x14ac:dyDescent="0.2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 x14ac:dyDescent="0.2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 x14ac:dyDescent="0.2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 x14ac:dyDescent="0.2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 x14ac:dyDescent="0.2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 x14ac:dyDescent="0.2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 x14ac:dyDescent="0.2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 x14ac:dyDescent="0.2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 x14ac:dyDescent="0.2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 x14ac:dyDescent="0.2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 x14ac:dyDescent="0.2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 x14ac:dyDescent="0.2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 x14ac:dyDescent="0.2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 x14ac:dyDescent="0.2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 x14ac:dyDescent="0.2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 x14ac:dyDescent="0.2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 x14ac:dyDescent="0.2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 x14ac:dyDescent="0.2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 x14ac:dyDescent="0.2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 x14ac:dyDescent="0.2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 x14ac:dyDescent="0.2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 x14ac:dyDescent="0.2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 x14ac:dyDescent="0.2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 x14ac:dyDescent="0.2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 x14ac:dyDescent="0.2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 x14ac:dyDescent="0.2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 x14ac:dyDescent="0.2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 x14ac:dyDescent="0.2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 x14ac:dyDescent="0.2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 x14ac:dyDescent="0.2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 x14ac:dyDescent="0.2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 x14ac:dyDescent="0.2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 x14ac:dyDescent="0.2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 x14ac:dyDescent="0.2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 x14ac:dyDescent="0.2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 x14ac:dyDescent="0.2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 x14ac:dyDescent="0.2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 x14ac:dyDescent="0.2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 x14ac:dyDescent="0.2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 x14ac:dyDescent="0.2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 x14ac:dyDescent="0.2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 x14ac:dyDescent="0.2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 x14ac:dyDescent="0.2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 x14ac:dyDescent="0.2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 x14ac:dyDescent="0.2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 x14ac:dyDescent="0.2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 x14ac:dyDescent="0.2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 x14ac:dyDescent="0.2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 x14ac:dyDescent="0.2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 x14ac:dyDescent="0.2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船橋市教育委員会</cp:lastModifiedBy>
  <cp:lastPrinted>2016-05-09T15:17:35Z</cp:lastPrinted>
  <dcterms:created xsi:type="dcterms:W3CDTF">2014-04-05T09:56:00Z</dcterms:created>
  <dcterms:modified xsi:type="dcterms:W3CDTF">2023-05-26T23:57:18Z</dcterms:modified>
</cp:coreProperties>
</file>