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②先生方\松本\バレーボール\全国大会北西支部予選\プログラムエントリー\"/>
    </mc:Choice>
  </mc:AlternateContent>
  <xr:revisionPtr revIDLastSave="0" documentId="13_ncr:1_{93DA72EC-4E34-4B2B-8496-A11F083B738A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<sst xmlns="http://schemas.openxmlformats.org/spreadsheetml/2006/main" count="297" uniqueCount="216">
  <si>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</si>
  <si>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</si>
  <si>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</si>
  <si>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</si>
  <si>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</si>
  <si>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</si>
  <si>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</si>
  <si>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</si>
  <si>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</si>
  <si>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</si>
  <si>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</si>
  <si>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</si>
  <si>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</si>
  <si>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</si>
  <si>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</si>
  <si>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</si>
  <si>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</si>
  <si>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</si>
  <si>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</si>
  <si>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</si>
  <si>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</si>
  <si>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</si>
  <si>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</si>
  <si>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</si>
  <si>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</si>
  <si>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</si>
  <si>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</si>
  <si>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</si>
  <si>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</si>
  <si>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</si>
  <si>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</si>
  <si>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</si>
  <si>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</si>
  <si>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</si>
  <si>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</si>
  <si>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</si>
  <si>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</si>
  <si>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</si>
  <si>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</si>
  <si>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</si>
  <si>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</si>
  <si>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</si>
  <si>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</si>
  <si>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</si>
  <si>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</si>
  <si>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</si>
  <si>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</si>
  <si>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</si>
  <si>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</si>
  <si>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</si>
  <si>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</si>
  <si>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</si>
  <si>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</si>
  <si>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</si>
  <si>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</si>
  <si>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</si>
  <si>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</si>
  <si>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</si>
  <si>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</si>
  <si>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</si>
  <si>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</si>
  <si>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</si>
  <si>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</si>
  <si>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</si>
  <si>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</si>
  <si>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</si>
  <si>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</si>
  <si>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</si>
  <si>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</si>
  <si>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</si>
  <si>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</si>
  <si>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</si>
  <si>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</si>
  <si>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</si>
  <si>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</si>
  <si>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</si>
  <si>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</si>
  <si>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</si>
  <si>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</si>
  <si>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</si>
  <si>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</si>
  <si>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</si>
  <si>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</si>
  <si>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</si>
  <si>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</si>
  <si>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</si>
  <si>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</si>
  <si>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</si>
  <si>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</si>
  <si>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</si>
  <si>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</si>
  <si>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</si>
  <si>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</si>
  <si>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</si>
  <si>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</si>
  <si>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</si>
  <si>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</si>
  <si>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</si>
  <si>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</si>
  <si>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</si>
  <si>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</si>
  <si>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</si>
  <si>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</si>
  <si>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</si>
  <si>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</si>
  <si>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</si>
  <si>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</si>
  <si>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</si>
  <si>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</si>
  <si>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</si>
  <si>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</si>
  <si>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</si>
  <si>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</si>
  <si>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</si>
  <si>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</si>
  <si>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</si>
  <si>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</si>
  <si>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</si>
  <si>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</si>
  <si>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</si>
  <si>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</si>
  <si>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</si>
  <si>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</si>
  <si>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</si>
  <si>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</si>
  <si>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</si>
  <si>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</si>
  <si>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</si>
  <si>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</si>
  <si>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</si>
  <si>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</si>
  <si>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</si>
  <si>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ミヤマヒガシショウガッコウ</t>
    <phoneticPr fontId="2"/>
  </si>
  <si>
    <t>三山東小学校</t>
    <rPh sb="0" eb="6">
      <t>ミヤマヒガシショウガッコウ</t>
    </rPh>
    <phoneticPr fontId="2"/>
  </si>
  <si>
    <t>船橋市</t>
    <rPh sb="0" eb="3">
      <t>フナバシシ</t>
    </rPh>
    <phoneticPr fontId="2"/>
  </si>
  <si>
    <t>京成本</t>
    <rPh sb="0" eb="3">
      <t>ケイセイホン</t>
    </rPh>
    <phoneticPr fontId="2"/>
  </si>
  <si>
    <t>京成大久保</t>
    <rPh sb="0" eb="5">
      <t>ケイセイオオクボ</t>
    </rPh>
    <phoneticPr fontId="2"/>
  </si>
  <si>
    <t>金子</t>
    <rPh sb="0" eb="2">
      <t>カネコ</t>
    </rPh>
    <phoneticPr fontId="2"/>
  </si>
  <si>
    <t>拓矢</t>
    <rPh sb="0" eb="2">
      <t>タクヤ</t>
    </rPh>
    <phoneticPr fontId="2"/>
  </si>
  <si>
    <t>カネコ</t>
    <phoneticPr fontId="2"/>
  </si>
  <si>
    <t>タクヤ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</si>
  <si>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</si>
  <si>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</si>
  <si>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マツモト</t>
    <phoneticPr fontId="2"/>
  </si>
  <si>
    <t>ナオキ</t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</si>
  <si>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</si>
  <si>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</si>
  <si>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ミヤマ</t>
    <phoneticPr fontId="2"/>
  </si>
  <si>
    <t>ダイチ</t>
    <phoneticPr fontId="2"/>
  </si>
  <si>
    <t>274</t>
    <phoneticPr fontId="2"/>
  </si>
  <si>
    <t>0815</t>
    <phoneticPr fontId="2"/>
  </si>
  <si>
    <t>千葉県船橋市西習志野4-17-6</t>
    <rPh sb="0" eb="3">
      <t>チバケン</t>
    </rPh>
    <rPh sb="3" eb="6">
      <t>フナバシシ</t>
    </rPh>
    <rPh sb="6" eb="10">
      <t>ニシナラシノ</t>
    </rPh>
    <phoneticPr fontId="2"/>
  </si>
  <si>
    <t>080</t>
    <phoneticPr fontId="2"/>
  </si>
  <si>
    <t>3073</t>
    <phoneticPr fontId="2"/>
  </si>
  <si>
    <t>2658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</si>
  <si>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</si>
  <si>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9">
      <t>ナカノキ</t>
    </rPh>
    <phoneticPr fontId="2"/>
  </si>
  <si>
    <t>5500</t>
    <phoneticPr fontId="2"/>
  </si>
  <si>
    <t>2034</t>
    <phoneticPr fontId="2"/>
  </si>
  <si>
    <t>275</t>
    <phoneticPr fontId="2"/>
  </si>
  <si>
    <t>0072</t>
    <phoneticPr fontId="2"/>
  </si>
  <si>
    <t>千葉県習志野市本大久保5-2-17-102</t>
    <rPh sb="0" eb="3">
      <t>チバケン</t>
    </rPh>
    <rPh sb="3" eb="7">
      <t>ナラシノシ</t>
    </rPh>
    <rPh sb="7" eb="11">
      <t>ホンオオクボ</t>
    </rPh>
    <phoneticPr fontId="2"/>
  </si>
  <si>
    <t>4931</t>
    <phoneticPr fontId="2"/>
  </si>
  <si>
    <t>1823</t>
    <phoneticPr fontId="2"/>
  </si>
  <si>
    <t>船橋市立三山東小学校</t>
    <rPh sb="0" eb="3">
      <t>フナバシシ</t>
    </rPh>
    <rPh sb="3" eb="4">
      <t>リツ</t>
    </rPh>
    <rPh sb="4" eb="7">
      <t>ミヤマヒガシ</t>
    </rPh>
    <rPh sb="7" eb="10">
      <t>ショウガッコウ</t>
    </rPh>
    <phoneticPr fontId="2"/>
  </si>
  <si>
    <t>上野</t>
    <rPh sb="0" eb="2">
      <t>ウエノ</t>
    </rPh>
    <phoneticPr fontId="2"/>
  </si>
  <si>
    <t>愛花</t>
    <rPh sb="0" eb="2">
      <t>アイハナ</t>
    </rPh>
    <phoneticPr fontId="2"/>
  </si>
  <si>
    <t>ウエノ</t>
    <phoneticPr fontId="2"/>
  </si>
  <si>
    <t>アイカ</t>
    <phoneticPr fontId="2"/>
  </si>
  <si>
    <t>６年</t>
    <rPh sb="1" eb="2">
      <t>ネン</t>
    </rPh>
    <phoneticPr fontId="2"/>
  </si>
  <si>
    <t>大澤</t>
    <rPh sb="0" eb="2">
      <t>オオサワ</t>
    </rPh>
    <phoneticPr fontId="2"/>
  </si>
  <si>
    <t>希羽</t>
    <rPh sb="0" eb="1">
      <t>ノゾミ</t>
    </rPh>
    <rPh sb="1" eb="2">
      <t>ハネ</t>
    </rPh>
    <phoneticPr fontId="2"/>
  </si>
  <si>
    <t>オオサワ</t>
    <phoneticPr fontId="2"/>
  </si>
  <si>
    <t>ミウ</t>
    <phoneticPr fontId="2"/>
  </si>
  <si>
    <t>加藤</t>
    <rPh sb="0" eb="2">
      <t>カトウ</t>
    </rPh>
    <phoneticPr fontId="2"/>
  </si>
  <si>
    <t>凛夏</t>
    <rPh sb="0" eb="2">
      <t>リンナツ</t>
    </rPh>
    <phoneticPr fontId="2"/>
  </si>
  <si>
    <t>カトウ</t>
    <phoneticPr fontId="2"/>
  </si>
  <si>
    <t>リンカ</t>
    <phoneticPr fontId="2"/>
  </si>
  <si>
    <t>工藤</t>
    <rPh sb="0" eb="2">
      <t>クドウ</t>
    </rPh>
    <phoneticPr fontId="2"/>
  </si>
  <si>
    <t>心雪</t>
    <rPh sb="0" eb="1">
      <t>ココロ</t>
    </rPh>
    <rPh sb="1" eb="2">
      <t>ユキ</t>
    </rPh>
    <phoneticPr fontId="2"/>
  </si>
  <si>
    <t>クドウ</t>
    <phoneticPr fontId="2"/>
  </si>
  <si>
    <t>コユキ</t>
    <phoneticPr fontId="2"/>
  </si>
  <si>
    <t>村松</t>
    <rPh sb="0" eb="2">
      <t>ムラマツ</t>
    </rPh>
    <phoneticPr fontId="2"/>
  </si>
  <si>
    <t>陽葵</t>
    <rPh sb="0" eb="2">
      <t>ヨウアオイ</t>
    </rPh>
    <phoneticPr fontId="2"/>
  </si>
  <si>
    <t>ムラマツ</t>
    <phoneticPr fontId="2"/>
  </si>
  <si>
    <t>ヒマリ</t>
    <phoneticPr fontId="2"/>
  </si>
  <si>
    <t>矢野</t>
    <rPh sb="0" eb="2">
      <t>ヤノ</t>
    </rPh>
    <phoneticPr fontId="2"/>
  </si>
  <si>
    <t>愛沙</t>
    <rPh sb="0" eb="2">
      <t>アイサ</t>
    </rPh>
    <phoneticPr fontId="2"/>
  </si>
  <si>
    <t>ヤノ</t>
    <phoneticPr fontId="2"/>
  </si>
  <si>
    <t>メイサ</t>
    <phoneticPr fontId="2"/>
  </si>
  <si>
    <t>吉原</t>
    <rPh sb="0" eb="2">
      <t>ヨシワラ</t>
    </rPh>
    <phoneticPr fontId="2"/>
  </si>
  <si>
    <t>詩月</t>
    <rPh sb="0" eb="2">
      <t>シツキ</t>
    </rPh>
    <phoneticPr fontId="2"/>
  </si>
  <si>
    <t>ヨシワラ</t>
    <phoneticPr fontId="2"/>
  </si>
  <si>
    <t>シズク</t>
    <phoneticPr fontId="2"/>
  </si>
  <si>
    <t>豊村</t>
    <rPh sb="0" eb="2">
      <t>トヨムラ</t>
    </rPh>
    <phoneticPr fontId="2"/>
  </si>
  <si>
    <t>芽彩</t>
    <rPh sb="0" eb="1">
      <t>メ</t>
    </rPh>
    <rPh sb="1" eb="2">
      <t>イロドリ</t>
    </rPh>
    <phoneticPr fontId="2"/>
  </si>
  <si>
    <t>トヨムラ</t>
    <phoneticPr fontId="2"/>
  </si>
  <si>
    <t>５年</t>
    <rPh sb="1" eb="2">
      <t>ネン</t>
    </rPh>
    <phoneticPr fontId="2"/>
  </si>
  <si>
    <t>メイ</t>
    <phoneticPr fontId="2"/>
  </si>
  <si>
    <t>前田</t>
    <rPh sb="0" eb="2">
      <t>マエダ</t>
    </rPh>
    <phoneticPr fontId="2"/>
  </si>
  <si>
    <t>香穂里</t>
    <rPh sb="0" eb="2">
      <t>カオリホ</t>
    </rPh>
    <rPh sb="2" eb="3">
      <t>サト</t>
    </rPh>
    <phoneticPr fontId="2"/>
  </si>
  <si>
    <t>マエダ</t>
    <phoneticPr fontId="2"/>
  </si>
  <si>
    <t>カオリ</t>
    <phoneticPr fontId="2"/>
  </si>
  <si>
    <t>森谷</t>
    <rPh sb="0" eb="2">
      <t>モリタニ</t>
    </rPh>
    <phoneticPr fontId="2"/>
  </si>
  <si>
    <t>光</t>
    <rPh sb="0" eb="1">
      <t>ヒカリ</t>
    </rPh>
    <phoneticPr fontId="2"/>
  </si>
  <si>
    <t>モリタニ</t>
    <phoneticPr fontId="2"/>
  </si>
  <si>
    <t>ヒカル</t>
    <phoneticPr fontId="2"/>
  </si>
  <si>
    <t>吉橋</t>
    <rPh sb="0" eb="2">
      <t>ヨシハシ</t>
    </rPh>
    <phoneticPr fontId="2"/>
  </si>
  <si>
    <t>栞里</t>
    <rPh sb="0" eb="2">
      <t>シオリサト</t>
    </rPh>
    <phoneticPr fontId="2"/>
  </si>
  <si>
    <t>ヨシハシ</t>
    <phoneticPr fontId="2"/>
  </si>
  <si>
    <t>シオリ</t>
    <phoneticPr fontId="2"/>
  </si>
  <si>
    <t>渡邉</t>
    <rPh sb="0" eb="2">
      <t>ワタナベ</t>
    </rPh>
    <phoneticPr fontId="2"/>
  </si>
  <si>
    <t>琴羽</t>
    <rPh sb="0" eb="2">
      <t>コトハネ</t>
    </rPh>
    <phoneticPr fontId="2"/>
  </si>
  <si>
    <t>ワタナベ</t>
    <phoneticPr fontId="2"/>
  </si>
  <si>
    <t>コトハ</t>
    <phoneticPr fontId="2"/>
  </si>
  <si>
    <t>　毎日笑顔で楽しく活動しています。今回は県大会で勝てるよう、チーム一丸となって一生懸命練習してきました。練習してきたことを信じて、最後まで粘り強くボールを追いかけ、一勝でも多くできるよう頑張ります！</t>
    <rPh sb="1" eb="3">
      <t>マイニチ</t>
    </rPh>
    <rPh sb="3" eb="5">
      <t>エガオ</t>
    </rPh>
    <rPh sb="6" eb="7">
      <t>タノ</t>
    </rPh>
    <rPh sb="9" eb="11">
      <t>カツドウ</t>
    </rPh>
    <rPh sb="17" eb="19">
      <t>コンカイ</t>
    </rPh>
    <rPh sb="20" eb="23">
      <t>ケンタイカイ</t>
    </rPh>
    <rPh sb="24" eb="25">
      <t>カ</t>
    </rPh>
    <rPh sb="33" eb="35">
      <t>イチガン</t>
    </rPh>
    <rPh sb="39" eb="43">
      <t>イッショウケンメイ</t>
    </rPh>
    <rPh sb="43" eb="45">
      <t>レンシュウ</t>
    </rPh>
    <rPh sb="52" eb="54">
      <t>レンシュウ</t>
    </rPh>
    <rPh sb="61" eb="62">
      <t>シン</t>
    </rPh>
    <rPh sb="65" eb="67">
      <t>サイゴ</t>
    </rPh>
    <rPh sb="69" eb="70">
      <t>ネバ</t>
    </rPh>
    <rPh sb="71" eb="72">
      <t>ヅヨ</t>
    </rPh>
    <rPh sb="77" eb="78">
      <t>オ</t>
    </rPh>
    <rPh sb="82" eb="84">
      <t>イッショウ</t>
    </rPh>
    <rPh sb="86" eb="87">
      <t>オオ</t>
    </rPh>
    <rPh sb="93" eb="9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</si>
</sst>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120650</xdr:colOff>
      <xdr:row>24</xdr:row>
      <xdr:rowOff>146050</xdr:rowOff>
    </xdr:from>
    <xdr:to>
      <xdr:col>1</xdr:col>
      <xdr:colOff>330200</xdr:colOff>
      <xdr:row>25</xdr:row>
      <xdr:rowOff>152400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C56DFD93-2EAC-49D1-9992-369B88B9EFC8}"/>
            </a:ext>
          </a:extLst>
        </xdr:cNvPr>
        <xdr:cNvSpPr/>
      </xdr:nvSpPr>
      <xdr:spPr>
        <a:xfrm>
          <a:off x="546100" y="5353050"/>
          <a:ext cx="209550" cy="209550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workbookViewId="0">
      <selection activeCell="Y25" sqref="Y25:AG26"/>
    </sheetView>
  </sheetViews>
  <sheetFormatPr defaultColWidth="9" defaultRowHeight="15" x14ac:dyDescent="0.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 x14ac:dyDescent="0.2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 x14ac:dyDescent="0.15">
      <c r="A2" s="188" t="s">
        <v>121</v>
      </c>
      <c r="B2" s="189"/>
      <c r="C2" s="190" t="s">
        <v>132</v>
      </c>
      <c r="D2" s="191"/>
      <c r="E2" s="191"/>
      <c r="F2" s="191"/>
      <c r="G2" s="191"/>
      <c r="H2" s="191"/>
      <c r="I2" s="192"/>
      <c r="J2" s="62" t="s">
        <v>119</v>
      </c>
      <c r="K2" s="63"/>
      <c r="L2" s="63"/>
      <c r="M2" s="63"/>
      <c r="N2" s="63"/>
      <c r="O2" s="64"/>
      <c r="P2" s="62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87" t="s">
        <v>101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15">
      <c r="A3" s="193" t="s">
        <v>122</v>
      </c>
      <c r="B3" s="194"/>
      <c r="C3" s="195" t="s">
        <v>133</v>
      </c>
      <c r="D3" s="196"/>
      <c r="E3" s="196"/>
      <c r="F3" s="196"/>
      <c r="G3" s="196"/>
      <c r="H3" s="196"/>
      <c r="I3" s="197"/>
      <c r="J3" s="59" t="s">
        <v>91</v>
      </c>
      <c r="K3" s="60"/>
      <c r="L3" s="60"/>
      <c r="M3" s="60"/>
      <c r="N3" s="60"/>
      <c r="O3" s="61"/>
      <c r="P3" s="185" t="s">
        <v>134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57" t="s">
        <v>110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15">
      <c r="A4" s="79" t="s">
        <v>123</v>
      </c>
      <c r="B4" s="80"/>
      <c r="C4" s="69">
        <v>430703344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5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2"/>
      <c r="K5" s="122"/>
      <c r="L5" s="122"/>
      <c r="M5" s="122"/>
      <c r="N5" s="122"/>
      <c r="O5" s="122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 x14ac:dyDescent="0.15">
      <c r="A6" s="75" t="s">
        <v>80</v>
      </c>
      <c r="B6" s="76"/>
      <c r="C6" s="203" t="s">
        <v>107</v>
      </c>
      <c r="D6" s="204"/>
      <c r="E6" s="180" t="s">
        <v>108</v>
      </c>
      <c r="F6" s="181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3" t="s">
        <v>95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96</v>
      </c>
      <c r="AL6" s="184"/>
      <c r="AM6" s="184"/>
      <c r="AN6" s="184"/>
      <c r="AO6" s="184"/>
      <c r="AP6" s="184"/>
      <c r="AQ6" s="184"/>
      <c r="AR6" s="184"/>
      <c r="AS6" s="184"/>
      <c r="AT6" s="34" t="s">
        <v>124</v>
      </c>
    </row>
    <row r="7" spans="1:51" ht="13.5" customHeight="1" x14ac:dyDescent="0.15">
      <c r="A7" s="75"/>
      <c r="B7" s="76"/>
      <c r="C7" s="111" t="s">
        <v>139</v>
      </c>
      <c r="D7" s="86"/>
      <c r="E7" s="112" t="s">
        <v>140</v>
      </c>
      <c r="F7" s="87"/>
      <c r="G7" s="68">
        <v>506134882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4" t="s">
        <v>149</v>
      </c>
      <c r="S7" s="84"/>
      <c r="T7" s="84"/>
      <c r="U7" s="84"/>
      <c r="V7" s="27" t="s">
        <v>8</v>
      </c>
      <c r="W7" s="83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3" t="s">
        <v>152</v>
      </c>
      <c r="AM7" s="123"/>
      <c r="AN7" s="123"/>
      <c r="AO7" s="123"/>
      <c r="AP7" s="123"/>
      <c r="AQ7" s="123"/>
      <c r="AR7" s="123"/>
      <c r="AS7" s="36" t="s">
        <v>10</v>
      </c>
      <c r="AT7" s="230">
        <v>36</v>
      </c>
    </row>
    <row r="8" spans="1:51" ht="18" customHeight="1" x14ac:dyDescent="0.15">
      <c r="A8" s="75"/>
      <c r="B8" s="76"/>
      <c r="C8" s="114" t="s">
        <v>137</v>
      </c>
      <c r="D8" s="115"/>
      <c r="E8" s="116" t="s">
        <v>138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4" t="s">
        <v>151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153</v>
      </c>
      <c r="AL8" s="127"/>
      <c r="AM8" s="127"/>
      <c r="AN8" s="127"/>
      <c r="AO8" s="37" t="s">
        <v>11</v>
      </c>
      <c r="AP8" s="127" t="s">
        <v>154</v>
      </c>
      <c r="AQ8" s="127"/>
      <c r="AR8" s="127"/>
      <c r="AS8" s="128"/>
      <c r="AT8" s="230"/>
    </row>
    <row r="9" spans="1:51" ht="14.45" customHeight="1" x14ac:dyDescent="0.15">
      <c r="A9" s="75" t="s">
        <v>82</v>
      </c>
      <c r="B9" s="76"/>
      <c r="C9" s="111" t="s">
        <v>143</v>
      </c>
      <c r="D9" s="86"/>
      <c r="E9" s="112" t="s">
        <v>144</v>
      </c>
      <c r="F9" s="87"/>
      <c r="G9" s="68">
        <v>520965681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149</v>
      </c>
      <c r="S9" s="84"/>
      <c r="T9" s="84"/>
      <c r="U9" s="84"/>
      <c r="V9" s="27" t="s">
        <v>8</v>
      </c>
      <c r="W9" s="83" t="s">
        <v>155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3" t="s">
        <v>152</v>
      </c>
      <c r="AM9" s="123"/>
      <c r="AN9" s="123"/>
      <c r="AO9" s="123"/>
      <c r="AP9" s="123"/>
      <c r="AQ9" s="123"/>
      <c r="AR9" s="123"/>
      <c r="AS9" s="36" t="s">
        <v>126</v>
      </c>
      <c r="AT9" s="231">
        <v>27</v>
      </c>
    </row>
    <row r="10" spans="1:51" ht="18" customHeight="1" x14ac:dyDescent="0.15">
      <c r="A10" s="75"/>
      <c r="B10" s="76"/>
      <c r="C10" s="114" t="s">
        <v>141</v>
      </c>
      <c r="D10" s="115"/>
      <c r="E10" s="116" t="s">
        <v>142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4" t="s">
        <v>156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82"/>
      <c r="AK10" s="126" t="s">
        <v>157</v>
      </c>
      <c r="AL10" s="127"/>
      <c r="AM10" s="127"/>
      <c r="AN10" s="127"/>
      <c r="AO10" s="37" t="s">
        <v>127</v>
      </c>
      <c r="AP10" s="127" t="s">
        <v>158</v>
      </c>
      <c r="AQ10" s="127"/>
      <c r="AR10" s="127"/>
      <c r="AS10" s="128"/>
      <c r="AT10" s="231"/>
    </row>
    <row r="11" spans="1:51" ht="14.45" customHeight="1" x14ac:dyDescent="0.15">
      <c r="A11" s="75" t="s">
        <v>83</v>
      </c>
      <c r="B11" s="76"/>
      <c r="C11" s="111" t="s">
        <v>147</v>
      </c>
      <c r="D11" s="86"/>
      <c r="E11" s="112" t="s">
        <v>148</v>
      </c>
      <c r="F11" s="87"/>
      <c r="G11" s="68">
        <v>508609942</v>
      </c>
      <c r="H11" s="68"/>
      <c r="I11" s="68"/>
      <c r="J11" s="68"/>
      <c r="K11" s="68"/>
      <c r="L11" s="68"/>
      <c r="M11" s="68">
        <v>479591</v>
      </c>
      <c r="N11" s="68"/>
      <c r="O11" s="68"/>
      <c r="P11" s="65" t="s">
        <v>7</v>
      </c>
      <c r="Q11" s="66"/>
      <c r="R11" s="84" t="s">
        <v>159</v>
      </c>
      <c r="S11" s="84"/>
      <c r="T11" s="84"/>
      <c r="U11" s="84"/>
      <c r="V11" s="27" t="s">
        <v>8</v>
      </c>
      <c r="W11" s="83" t="s">
        <v>160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3" t="s">
        <v>152</v>
      </c>
      <c r="AM11" s="123"/>
      <c r="AN11" s="123"/>
      <c r="AO11" s="123"/>
      <c r="AP11" s="123"/>
      <c r="AQ11" s="123"/>
      <c r="AR11" s="123"/>
      <c r="AS11" s="36" t="s">
        <v>126</v>
      </c>
      <c r="AT11" s="231">
        <v>27</v>
      </c>
    </row>
    <row r="12" spans="1:51" ht="18" customHeight="1" x14ac:dyDescent="0.15">
      <c r="A12" s="75"/>
      <c r="B12" s="76"/>
      <c r="C12" s="114" t="s">
        <v>145</v>
      </c>
      <c r="D12" s="115"/>
      <c r="E12" s="116" t="s">
        <v>146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4" t="s">
        <v>161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82"/>
      <c r="AK12" s="126" t="s">
        <v>162</v>
      </c>
      <c r="AL12" s="127"/>
      <c r="AM12" s="127"/>
      <c r="AN12" s="127"/>
      <c r="AO12" s="37" t="s">
        <v>127</v>
      </c>
      <c r="AP12" s="127" t="s">
        <v>163</v>
      </c>
      <c r="AQ12" s="127"/>
      <c r="AR12" s="127"/>
      <c r="AS12" s="128"/>
      <c r="AT12" s="231"/>
    </row>
    <row r="13" spans="1:51" ht="15" customHeight="1" x14ac:dyDescent="0.15">
      <c r="A13" s="75" t="s">
        <v>84</v>
      </c>
      <c r="B13" s="76"/>
      <c r="C13" s="138"/>
      <c r="D13" s="86"/>
      <c r="E13" s="86"/>
      <c r="F13" s="87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232"/>
    </row>
    <row r="14" spans="1:51" ht="18" customHeight="1" x14ac:dyDescent="0.15">
      <c r="A14" s="75"/>
      <c r="B14" s="76"/>
      <c r="C14" s="129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232"/>
    </row>
    <row r="15" spans="1:51" ht="15" customHeight="1" x14ac:dyDescent="0.15">
      <c r="A15" s="121" t="s">
        <v>98</v>
      </c>
      <c r="B15" s="76"/>
      <c r="C15" s="111" t="s">
        <v>143</v>
      </c>
      <c r="D15" s="86"/>
      <c r="E15" s="112" t="s">
        <v>144</v>
      </c>
      <c r="F15" s="87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4" t="s">
        <v>149</v>
      </c>
      <c r="S15" s="84"/>
      <c r="T15" s="84"/>
      <c r="U15" s="84"/>
      <c r="V15" s="27" t="s">
        <v>8</v>
      </c>
      <c r="W15" s="83" t="s">
        <v>155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3" t="s">
        <v>152</v>
      </c>
      <c r="AM15" s="123"/>
      <c r="AN15" s="123"/>
      <c r="AO15" s="123"/>
      <c r="AP15" s="123"/>
      <c r="AQ15" s="123"/>
      <c r="AR15" s="123"/>
      <c r="AS15" s="36" t="s">
        <v>126</v>
      </c>
      <c r="AT15" s="231">
        <v>27</v>
      </c>
    </row>
    <row r="16" spans="1:51" ht="18" customHeight="1" x14ac:dyDescent="0.15">
      <c r="A16" s="75"/>
      <c r="B16" s="76"/>
      <c r="C16" s="114" t="s">
        <v>141</v>
      </c>
      <c r="D16" s="115"/>
      <c r="E16" s="116" t="s">
        <v>142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4" t="s">
        <v>156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82"/>
      <c r="AK16" s="126" t="s">
        <v>157</v>
      </c>
      <c r="AL16" s="127"/>
      <c r="AM16" s="127"/>
      <c r="AN16" s="127"/>
      <c r="AO16" s="37" t="s">
        <v>127</v>
      </c>
      <c r="AP16" s="127" t="s">
        <v>158</v>
      </c>
      <c r="AQ16" s="127"/>
      <c r="AR16" s="127"/>
      <c r="AS16" s="128"/>
      <c r="AT16" s="231"/>
    </row>
    <row r="17" spans="1:46" x14ac:dyDescent="0.15">
      <c r="A17" s="75" t="s">
        <v>0</v>
      </c>
      <c r="B17" s="76"/>
      <c r="C17" s="133" t="str">
        <f>IF(P16="","",P16)</f>
        <v>千葉県船橋市中野木1-20-32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15">
      <c r="A18" s="75"/>
      <c r="B18" s="76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 x14ac:dyDescent="0.15">
      <c r="A19" s="75" t="s">
        <v>1</v>
      </c>
      <c r="B19" s="76"/>
      <c r="C19" s="133" t="str">
        <f>IF(AL15="","",AL15&amp;"-"&amp;AK16&amp;"-"&amp;AP16)</f>
        <v>080-5500-2034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 x14ac:dyDescent="0.15">
      <c r="A20" s="75"/>
      <c r="B20" s="76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 x14ac:dyDescent="0.15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 x14ac:dyDescent="0.2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">
      <c r="A23" s="119" t="s">
        <v>130</v>
      </c>
      <c r="B23" s="118" t="s">
        <v>86</v>
      </c>
      <c r="C23" s="134" t="s">
        <v>105</v>
      </c>
      <c r="D23" s="135"/>
      <c r="E23" s="136" t="s">
        <v>106</v>
      </c>
      <c r="F23" s="137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0" t="s">
        <v>99</v>
      </c>
      <c r="Q23" s="118"/>
      <c r="R23" s="118"/>
      <c r="S23" s="118"/>
      <c r="T23" s="20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5">
      <c r="A24" s="120"/>
      <c r="B24" s="76"/>
      <c r="C24" s="145" t="s">
        <v>103</v>
      </c>
      <c r="D24" s="146"/>
      <c r="E24" s="147" t="s">
        <v>104</v>
      </c>
      <c r="F24" s="14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2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5">
      <c r="A25" s="107">
        <v>1</v>
      </c>
      <c r="B25" s="109">
        <v>1</v>
      </c>
      <c r="C25" s="111" t="s">
        <v>167</v>
      </c>
      <c r="D25" s="86"/>
      <c r="E25" s="112" t="s">
        <v>168</v>
      </c>
      <c r="F25" s="87"/>
      <c r="G25" s="91" t="s">
        <v>169</v>
      </c>
      <c r="H25" s="93"/>
      <c r="I25" s="91" t="s">
        <v>164</v>
      </c>
      <c r="J25" s="92"/>
      <c r="K25" s="92"/>
      <c r="L25" s="93"/>
      <c r="M25" s="97">
        <v>523296720</v>
      </c>
      <c r="N25" s="97"/>
      <c r="O25" s="97"/>
      <c r="P25" s="98">
        <v>164</v>
      </c>
      <c r="Q25" s="92"/>
      <c r="R25" s="92"/>
      <c r="S25" s="92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">
      <c r="A26" s="108"/>
      <c r="B26" s="110"/>
      <c r="C26" s="114" t="s">
        <v>165</v>
      </c>
      <c r="D26" s="115"/>
      <c r="E26" s="116" t="s">
        <v>166</v>
      </c>
      <c r="F26" s="117"/>
      <c r="G26" s="94"/>
      <c r="H26" s="96"/>
      <c r="I26" s="94"/>
      <c r="J26" s="95"/>
      <c r="K26" s="95"/>
      <c r="L26" s="96"/>
      <c r="M26" s="97"/>
      <c r="N26" s="97"/>
      <c r="O26" s="97"/>
      <c r="P26" s="94"/>
      <c r="Q26" s="95"/>
      <c r="R26" s="95"/>
      <c r="S26" s="95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5">
      <c r="A27" s="107">
        <v>2</v>
      </c>
      <c r="B27" s="109">
        <v>2</v>
      </c>
      <c r="C27" s="111" t="s">
        <v>172</v>
      </c>
      <c r="D27" s="86"/>
      <c r="E27" s="112" t="s">
        <v>173</v>
      </c>
      <c r="F27" s="87"/>
      <c r="G27" s="91" t="s">
        <v>169</v>
      </c>
      <c r="H27" s="93"/>
      <c r="I27" s="91" t="s">
        <v>164</v>
      </c>
      <c r="J27" s="92"/>
      <c r="K27" s="92"/>
      <c r="L27" s="93"/>
      <c r="M27" s="97">
        <v>523493471</v>
      </c>
      <c r="N27" s="97"/>
      <c r="O27" s="97"/>
      <c r="P27" s="98">
        <v>158</v>
      </c>
      <c r="Q27" s="92"/>
      <c r="R27" s="92"/>
      <c r="S27" s="92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5">
      <c r="A28" s="108"/>
      <c r="B28" s="110"/>
      <c r="C28" s="114" t="s">
        <v>170</v>
      </c>
      <c r="D28" s="115"/>
      <c r="E28" s="116" t="s">
        <v>171</v>
      </c>
      <c r="F28" s="117"/>
      <c r="G28" s="94"/>
      <c r="H28" s="96"/>
      <c r="I28" s="94"/>
      <c r="J28" s="95"/>
      <c r="K28" s="95"/>
      <c r="L28" s="96"/>
      <c r="M28" s="97"/>
      <c r="N28" s="97"/>
      <c r="O28" s="97"/>
      <c r="P28" s="94"/>
      <c r="Q28" s="95"/>
      <c r="R28" s="95"/>
      <c r="S28" s="95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5">
      <c r="A29" s="107">
        <v>3</v>
      </c>
      <c r="B29" s="109">
        <v>3</v>
      </c>
      <c r="C29" s="111" t="s">
        <v>176</v>
      </c>
      <c r="D29" s="86"/>
      <c r="E29" s="112" t="s">
        <v>177</v>
      </c>
      <c r="F29" s="87"/>
      <c r="G29" s="91" t="s">
        <v>169</v>
      </c>
      <c r="H29" s="93"/>
      <c r="I29" s="91" t="s">
        <v>164</v>
      </c>
      <c r="J29" s="92"/>
      <c r="K29" s="92"/>
      <c r="L29" s="93"/>
      <c r="M29" s="97">
        <v>523296706</v>
      </c>
      <c r="N29" s="97"/>
      <c r="O29" s="97"/>
      <c r="P29" s="98">
        <v>156</v>
      </c>
      <c r="Q29" s="92"/>
      <c r="R29" s="92"/>
      <c r="S29" s="92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5">
      <c r="A30" s="108"/>
      <c r="B30" s="110"/>
      <c r="C30" s="114" t="s">
        <v>174</v>
      </c>
      <c r="D30" s="115"/>
      <c r="E30" s="116" t="s">
        <v>175</v>
      </c>
      <c r="F30" s="117"/>
      <c r="G30" s="94"/>
      <c r="H30" s="96"/>
      <c r="I30" s="94"/>
      <c r="J30" s="95"/>
      <c r="K30" s="95"/>
      <c r="L30" s="96"/>
      <c r="M30" s="97"/>
      <c r="N30" s="97"/>
      <c r="O30" s="97"/>
      <c r="P30" s="94"/>
      <c r="Q30" s="95"/>
      <c r="R30" s="95"/>
      <c r="S30" s="95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2">
      <c r="A31" s="107">
        <v>4</v>
      </c>
      <c r="B31" s="109">
        <v>4</v>
      </c>
      <c r="C31" s="111" t="s">
        <v>180</v>
      </c>
      <c r="D31" s="86"/>
      <c r="E31" s="112" t="s">
        <v>181</v>
      </c>
      <c r="F31" s="87"/>
      <c r="G31" s="91" t="s">
        <v>169</v>
      </c>
      <c r="H31" s="93"/>
      <c r="I31" s="91" t="s">
        <v>164</v>
      </c>
      <c r="J31" s="92"/>
      <c r="K31" s="92"/>
      <c r="L31" s="93"/>
      <c r="M31" s="97">
        <v>523296737</v>
      </c>
      <c r="N31" s="97"/>
      <c r="O31" s="97"/>
      <c r="P31" s="98">
        <v>155</v>
      </c>
      <c r="Q31" s="92"/>
      <c r="R31" s="92"/>
      <c r="S31" s="92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5">
      <c r="A32" s="108"/>
      <c r="B32" s="110"/>
      <c r="C32" s="114" t="s">
        <v>178</v>
      </c>
      <c r="D32" s="115"/>
      <c r="E32" s="116" t="s">
        <v>179</v>
      </c>
      <c r="F32" s="117"/>
      <c r="G32" s="94"/>
      <c r="H32" s="96"/>
      <c r="I32" s="94"/>
      <c r="J32" s="95"/>
      <c r="K32" s="95"/>
      <c r="L32" s="96"/>
      <c r="M32" s="97"/>
      <c r="N32" s="97"/>
      <c r="O32" s="97"/>
      <c r="P32" s="94"/>
      <c r="Q32" s="95"/>
      <c r="R32" s="95"/>
      <c r="S32" s="95"/>
      <c r="T32" s="100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5">
      <c r="A33" s="107">
        <v>5</v>
      </c>
      <c r="B33" s="109">
        <v>5</v>
      </c>
      <c r="C33" s="111" t="s">
        <v>184</v>
      </c>
      <c r="D33" s="86"/>
      <c r="E33" s="112" t="s">
        <v>185</v>
      </c>
      <c r="F33" s="87"/>
      <c r="G33" s="91" t="s">
        <v>169</v>
      </c>
      <c r="H33" s="93"/>
      <c r="I33" s="91" t="s">
        <v>164</v>
      </c>
      <c r="J33" s="92"/>
      <c r="K33" s="92"/>
      <c r="L33" s="93"/>
      <c r="M33" s="97">
        <v>523296744</v>
      </c>
      <c r="N33" s="97"/>
      <c r="O33" s="97"/>
      <c r="P33" s="98">
        <v>153</v>
      </c>
      <c r="Q33" s="92"/>
      <c r="R33" s="92"/>
      <c r="S33" s="92"/>
      <c r="T33" s="99"/>
      <c r="U33" s="1"/>
      <c r="V33" s="1"/>
      <c r="W33" s="1"/>
      <c r="X33" s="1"/>
      <c r="Y33" s="198">
        <v>1</v>
      </c>
      <c r="Z33" s="92"/>
      <c r="AA33" s="92"/>
      <c r="AB33" s="92"/>
      <c r="AC33" s="92"/>
      <c r="AD33" s="92"/>
      <c r="AE33" s="92"/>
      <c r="AF33" s="92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">
      <c r="A34" s="108"/>
      <c r="B34" s="110"/>
      <c r="C34" s="114" t="s">
        <v>182</v>
      </c>
      <c r="D34" s="115"/>
      <c r="E34" s="116" t="s">
        <v>183</v>
      </c>
      <c r="F34" s="117"/>
      <c r="G34" s="94"/>
      <c r="H34" s="96"/>
      <c r="I34" s="94"/>
      <c r="J34" s="95"/>
      <c r="K34" s="95"/>
      <c r="L34" s="96"/>
      <c r="M34" s="97"/>
      <c r="N34" s="97"/>
      <c r="O34" s="97"/>
      <c r="P34" s="94"/>
      <c r="Q34" s="95"/>
      <c r="R34" s="95"/>
      <c r="S34" s="95"/>
      <c r="T34" s="100"/>
      <c r="U34" s="1"/>
      <c r="V34" s="1"/>
      <c r="W34" s="1"/>
      <c r="X34" s="1"/>
      <c r="Y34" s="199"/>
      <c r="Z34" s="178"/>
      <c r="AA34" s="178"/>
      <c r="AB34" s="178"/>
      <c r="AC34" s="178"/>
      <c r="AD34" s="178"/>
      <c r="AE34" s="178"/>
      <c r="AF34" s="178"/>
      <c r="AG34" s="17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5">
      <c r="A35" s="107">
        <v>6</v>
      </c>
      <c r="B35" s="109">
        <v>6</v>
      </c>
      <c r="C35" s="111" t="s">
        <v>188</v>
      </c>
      <c r="D35" s="86"/>
      <c r="E35" s="112" t="s">
        <v>189</v>
      </c>
      <c r="F35" s="87"/>
      <c r="G35" s="91" t="s">
        <v>169</v>
      </c>
      <c r="H35" s="93"/>
      <c r="I35" s="91" t="s">
        <v>164</v>
      </c>
      <c r="J35" s="92"/>
      <c r="K35" s="92"/>
      <c r="L35" s="93"/>
      <c r="M35" s="97">
        <v>523296713</v>
      </c>
      <c r="N35" s="97"/>
      <c r="O35" s="97"/>
      <c r="P35" s="98">
        <v>138</v>
      </c>
      <c r="Q35" s="92"/>
      <c r="R35" s="92"/>
      <c r="S35" s="92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5">
      <c r="A36" s="108"/>
      <c r="B36" s="110"/>
      <c r="C36" s="114" t="s">
        <v>186</v>
      </c>
      <c r="D36" s="115"/>
      <c r="E36" s="116" t="s">
        <v>187</v>
      </c>
      <c r="F36" s="117"/>
      <c r="G36" s="94"/>
      <c r="H36" s="96"/>
      <c r="I36" s="94"/>
      <c r="J36" s="95"/>
      <c r="K36" s="95"/>
      <c r="L36" s="96"/>
      <c r="M36" s="97"/>
      <c r="N36" s="97"/>
      <c r="O36" s="97"/>
      <c r="P36" s="94"/>
      <c r="Q36" s="95"/>
      <c r="R36" s="95"/>
      <c r="S36" s="95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5">
      <c r="A37" s="107">
        <v>7</v>
      </c>
      <c r="B37" s="109">
        <v>7</v>
      </c>
      <c r="C37" s="111" t="s">
        <v>192</v>
      </c>
      <c r="D37" s="86"/>
      <c r="E37" s="112" t="s">
        <v>193</v>
      </c>
      <c r="F37" s="87"/>
      <c r="G37" s="91" t="s">
        <v>169</v>
      </c>
      <c r="H37" s="93"/>
      <c r="I37" s="91" t="s">
        <v>164</v>
      </c>
      <c r="J37" s="92"/>
      <c r="K37" s="92"/>
      <c r="L37" s="93"/>
      <c r="M37" s="97">
        <v>524420766</v>
      </c>
      <c r="N37" s="97"/>
      <c r="O37" s="97"/>
      <c r="P37" s="98">
        <v>155</v>
      </c>
      <c r="Q37" s="92"/>
      <c r="R37" s="92"/>
      <c r="S37" s="92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5">
      <c r="A38" s="108"/>
      <c r="B38" s="110"/>
      <c r="C38" s="114" t="s">
        <v>190</v>
      </c>
      <c r="D38" s="115"/>
      <c r="E38" s="116" t="s">
        <v>191</v>
      </c>
      <c r="F38" s="117"/>
      <c r="G38" s="94"/>
      <c r="H38" s="96"/>
      <c r="I38" s="94"/>
      <c r="J38" s="95"/>
      <c r="K38" s="95"/>
      <c r="L38" s="96"/>
      <c r="M38" s="97"/>
      <c r="N38" s="97"/>
      <c r="O38" s="97"/>
      <c r="P38" s="94"/>
      <c r="Q38" s="95"/>
      <c r="R38" s="95"/>
      <c r="S38" s="95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5">
      <c r="A39" s="107">
        <v>8</v>
      </c>
      <c r="B39" s="109">
        <v>8</v>
      </c>
      <c r="C39" s="111" t="s">
        <v>196</v>
      </c>
      <c r="D39" s="86"/>
      <c r="E39" s="112" t="s">
        <v>198</v>
      </c>
      <c r="F39" s="87"/>
      <c r="G39" s="91" t="s">
        <v>197</v>
      </c>
      <c r="H39" s="93"/>
      <c r="I39" s="91" t="s">
        <v>164</v>
      </c>
      <c r="J39" s="92"/>
      <c r="K39" s="92"/>
      <c r="L39" s="93"/>
      <c r="M39" s="97">
        <v>524420797</v>
      </c>
      <c r="N39" s="97"/>
      <c r="O39" s="97"/>
      <c r="P39" s="98">
        <v>135</v>
      </c>
      <c r="Q39" s="92"/>
      <c r="R39" s="92"/>
      <c r="S39" s="92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5">
      <c r="A40" s="108"/>
      <c r="B40" s="110"/>
      <c r="C40" s="114" t="s">
        <v>194</v>
      </c>
      <c r="D40" s="115"/>
      <c r="E40" s="116" t="s">
        <v>195</v>
      </c>
      <c r="F40" s="117"/>
      <c r="G40" s="94"/>
      <c r="H40" s="96"/>
      <c r="I40" s="94"/>
      <c r="J40" s="95"/>
      <c r="K40" s="95"/>
      <c r="L40" s="96"/>
      <c r="M40" s="97"/>
      <c r="N40" s="97"/>
      <c r="O40" s="97"/>
      <c r="P40" s="94"/>
      <c r="Q40" s="95"/>
      <c r="R40" s="95"/>
      <c r="S40" s="95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5">
      <c r="A41" s="107">
        <v>9</v>
      </c>
      <c r="B41" s="109">
        <v>9</v>
      </c>
      <c r="C41" s="111" t="s">
        <v>201</v>
      </c>
      <c r="D41" s="86"/>
      <c r="E41" s="112" t="s">
        <v>202</v>
      </c>
      <c r="F41" s="87"/>
      <c r="G41" s="91" t="s">
        <v>197</v>
      </c>
      <c r="H41" s="93"/>
      <c r="I41" s="91" t="s">
        <v>164</v>
      </c>
      <c r="J41" s="92"/>
      <c r="K41" s="92"/>
      <c r="L41" s="93"/>
      <c r="M41" s="97">
        <v>525388805</v>
      </c>
      <c r="N41" s="97"/>
      <c r="O41" s="97"/>
      <c r="P41" s="98">
        <v>155</v>
      </c>
      <c r="Q41" s="92"/>
      <c r="R41" s="92"/>
      <c r="S41" s="92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5">
      <c r="A42" s="108"/>
      <c r="B42" s="110"/>
      <c r="C42" s="114" t="s">
        <v>199</v>
      </c>
      <c r="D42" s="115"/>
      <c r="E42" s="116" t="s">
        <v>200</v>
      </c>
      <c r="F42" s="117"/>
      <c r="G42" s="94"/>
      <c r="H42" s="96"/>
      <c r="I42" s="94"/>
      <c r="J42" s="95"/>
      <c r="K42" s="95"/>
      <c r="L42" s="96"/>
      <c r="M42" s="97"/>
      <c r="N42" s="97"/>
      <c r="O42" s="97"/>
      <c r="P42" s="94"/>
      <c r="Q42" s="95"/>
      <c r="R42" s="95"/>
      <c r="S42" s="95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5">
      <c r="A43" s="107">
        <v>10</v>
      </c>
      <c r="B43" s="109">
        <v>10</v>
      </c>
      <c r="C43" s="111" t="s">
        <v>205</v>
      </c>
      <c r="D43" s="86"/>
      <c r="E43" s="112" t="s">
        <v>206</v>
      </c>
      <c r="F43" s="87"/>
      <c r="G43" s="91" t="s">
        <v>197</v>
      </c>
      <c r="H43" s="93"/>
      <c r="I43" s="91" t="s">
        <v>164</v>
      </c>
      <c r="J43" s="92"/>
      <c r="K43" s="92"/>
      <c r="L43" s="93"/>
      <c r="M43" s="97">
        <v>524420773</v>
      </c>
      <c r="N43" s="97"/>
      <c r="O43" s="97"/>
      <c r="P43" s="98">
        <v>128</v>
      </c>
      <c r="Q43" s="92"/>
      <c r="R43" s="92"/>
      <c r="S43" s="92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5">
      <c r="A44" s="108"/>
      <c r="B44" s="110"/>
      <c r="C44" s="114" t="s">
        <v>203</v>
      </c>
      <c r="D44" s="115"/>
      <c r="E44" s="116" t="s">
        <v>204</v>
      </c>
      <c r="F44" s="117"/>
      <c r="G44" s="94"/>
      <c r="H44" s="96"/>
      <c r="I44" s="94"/>
      <c r="J44" s="95"/>
      <c r="K44" s="95"/>
      <c r="L44" s="96"/>
      <c r="M44" s="97"/>
      <c r="N44" s="97"/>
      <c r="O44" s="97"/>
      <c r="P44" s="94"/>
      <c r="Q44" s="95"/>
      <c r="R44" s="95"/>
      <c r="S44" s="95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5">
      <c r="A45" s="107">
        <v>11</v>
      </c>
      <c r="B45" s="109">
        <v>11</v>
      </c>
      <c r="C45" s="111" t="s">
        <v>209</v>
      </c>
      <c r="D45" s="86"/>
      <c r="E45" s="112" t="s">
        <v>210</v>
      </c>
      <c r="F45" s="87"/>
      <c r="G45" s="91" t="s">
        <v>197</v>
      </c>
      <c r="H45" s="93"/>
      <c r="I45" s="91" t="s">
        <v>164</v>
      </c>
      <c r="J45" s="92"/>
      <c r="K45" s="92"/>
      <c r="L45" s="93"/>
      <c r="M45" s="97">
        <v>524420803</v>
      </c>
      <c r="N45" s="97"/>
      <c r="O45" s="97"/>
      <c r="P45" s="98">
        <v>149</v>
      </c>
      <c r="Q45" s="92"/>
      <c r="R45" s="92"/>
      <c r="S45" s="92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5">
      <c r="A46" s="108"/>
      <c r="B46" s="110"/>
      <c r="C46" s="114" t="s">
        <v>207</v>
      </c>
      <c r="D46" s="115"/>
      <c r="E46" s="116" t="s">
        <v>208</v>
      </c>
      <c r="F46" s="117"/>
      <c r="G46" s="94"/>
      <c r="H46" s="96"/>
      <c r="I46" s="94"/>
      <c r="J46" s="95"/>
      <c r="K46" s="95"/>
      <c r="L46" s="96"/>
      <c r="M46" s="97"/>
      <c r="N46" s="97"/>
      <c r="O46" s="97"/>
      <c r="P46" s="94"/>
      <c r="Q46" s="95"/>
      <c r="R46" s="95"/>
      <c r="S46" s="95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5">
      <c r="A47" s="107">
        <v>12</v>
      </c>
      <c r="B47" s="109">
        <v>12</v>
      </c>
      <c r="C47" s="111" t="s">
        <v>213</v>
      </c>
      <c r="D47" s="86"/>
      <c r="E47" s="112" t="s">
        <v>214</v>
      </c>
      <c r="F47" s="87"/>
      <c r="G47" s="91" t="s">
        <v>197</v>
      </c>
      <c r="H47" s="93"/>
      <c r="I47" s="91" t="s">
        <v>164</v>
      </c>
      <c r="J47" s="92"/>
      <c r="K47" s="92"/>
      <c r="L47" s="93"/>
      <c r="M47" s="97">
        <v>524420780</v>
      </c>
      <c r="N47" s="97"/>
      <c r="O47" s="97"/>
      <c r="P47" s="98">
        <v>145</v>
      </c>
      <c r="Q47" s="92"/>
      <c r="R47" s="92"/>
      <c r="S47" s="92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">
      <c r="A48" s="151"/>
      <c r="B48" s="152"/>
      <c r="C48" s="153" t="s">
        <v>211</v>
      </c>
      <c r="D48" s="154"/>
      <c r="E48" s="155" t="s">
        <v>212</v>
      </c>
      <c r="F48" s="156"/>
      <c r="G48" s="149"/>
      <c r="H48" s="150"/>
      <c r="I48" s="94"/>
      <c r="J48" s="95"/>
      <c r="K48" s="95"/>
      <c r="L48" s="96"/>
      <c r="M48" s="97"/>
      <c r="N48" s="97"/>
      <c r="O48" s="97"/>
      <c r="P48" s="149"/>
      <c r="Q48" s="178"/>
      <c r="R48" s="178"/>
      <c r="S48" s="178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5">
      <c r="A49" s="213">
        <v>13</v>
      </c>
      <c r="B49" s="214"/>
      <c r="C49" s="216"/>
      <c r="D49" s="217"/>
      <c r="E49" s="217"/>
      <c r="F49" s="218"/>
      <c r="G49" s="205"/>
      <c r="H49" s="207"/>
      <c r="I49" s="205"/>
      <c r="J49" s="206"/>
      <c r="K49" s="206"/>
      <c r="L49" s="207"/>
      <c r="M49" s="205"/>
      <c r="N49" s="206"/>
      <c r="O49" s="207"/>
      <c r="P49" s="205"/>
      <c r="Q49" s="206"/>
      <c r="R49" s="206"/>
      <c r="S49" s="206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5">
      <c r="A50" s="75"/>
      <c r="B50" s="215"/>
      <c r="C50" s="219"/>
      <c r="D50" s="220"/>
      <c r="E50" s="220"/>
      <c r="F50" s="221"/>
      <c r="G50" s="208"/>
      <c r="H50" s="210"/>
      <c r="I50" s="208"/>
      <c r="J50" s="209"/>
      <c r="K50" s="209"/>
      <c r="L50" s="210"/>
      <c r="M50" s="208"/>
      <c r="N50" s="209"/>
      <c r="O50" s="210"/>
      <c r="P50" s="208"/>
      <c r="Q50" s="209"/>
      <c r="R50" s="209"/>
      <c r="S50" s="209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5">
      <c r="A51" s="75">
        <v>14</v>
      </c>
      <c r="B51" s="214"/>
      <c r="C51" s="216"/>
      <c r="D51" s="217"/>
      <c r="E51" s="217"/>
      <c r="F51" s="218"/>
      <c r="G51" s="205"/>
      <c r="H51" s="207"/>
      <c r="I51" s="205"/>
      <c r="J51" s="206"/>
      <c r="K51" s="206"/>
      <c r="L51" s="207"/>
      <c r="M51" s="205"/>
      <c r="N51" s="206"/>
      <c r="O51" s="207"/>
      <c r="P51" s="205"/>
      <c r="Q51" s="206"/>
      <c r="R51" s="206"/>
      <c r="S51" s="206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">
      <c r="A52" s="77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2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15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2">
      <c r="A55" s="142" t="s">
        <v>215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33">
        <f>LEN(A55)</f>
        <v>99</v>
      </c>
      <c r="W55" s="234"/>
      <c r="X55" s="234"/>
      <c r="Y55" s="234"/>
      <c r="Z55" s="234"/>
      <c r="AA55" s="234"/>
      <c r="AB55" s="234"/>
      <c r="AC55" s="234"/>
      <c r="AD55" s="234"/>
      <c r="AE55" s="234"/>
      <c r="AF55" s="23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236" t="s">
        <v>12</v>
      </c>
      <c r="B1" s="2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 x14ac:dyDescent="0.2">
      <c r="A2" s="236"/>
      <c r="B2" s="2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2">
      <c r="C3" s="7"/>
      <c r="D3" s="7"/>
      <c r="G3" s="11"/>
    </row>
    <row r="4" spans="1:41" x14ac:dyDescent="0.15">
      <c r="A4" s="237" t="s">
        <v>19</v>
      </c>
      <c r="B4" s="238"/>
      <c r="C4" s="238"/>
      <c r="D4" s="238"/>
      <c r="E4" s="238"/>
      <c r="F4" s="238"/>
      <c r="G4" s="239"/>
      <c r="H4" s="5" t="s">
        <v>20</v>
      </c>
      <c r="I4" s="5" t="s">
        <v>21</v>
      </c>
      <c r="J4" s="240" t="s">
        <v>70</v>
      </c>
      <c r="K4" s="238"/>
      <c r="L4" s="238"/>
      <c r="M4" s="238"/>
      <c r="N4" s="238"/>
      <c r="O4" s="238"/>
      <c r="P4" s="238"/>
      <c r="Q4" s="239"/>
    </row>
    <row r="5" spans="1:41" ht="72" customHeight="1" thickBot="1" x14ac:dyDescent="0.2">
      <c r="A5" s="241"/>
      <c r="B5" s="242"/>
      <c r="C5" s="242"/>
      <c r="D5" s="242"/>
      <c r="E5" s="242"/>
      <c r="F5" s="242"/>
      <c r="G5" s="243"/>
      <c r="H5" s="9" t="str">
        <f>IF(入力!J3="","",入力!J3)</f>
        <v>女子</v>
      </c>
      <c r="I5" s="9">
        <f>入力!Y25</f>
        <v>12</v>
      </c>
      <c r="J5" s="244"/>
      <c r="K5" s="245"/>
      <c r="L5" s="245"/>
      <c r="M5" s="245"/>
      <c r="N5" s="245"/>
      <c r="O5" s="245"/>
      <c r="P5" s="245"/>
      <c r="Q5" s="246"/>
    </row>
    <row r="6" spans="1:41" x14ac:dyDescent="0.15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5">
      <c r="A7" s="12" t="str">
        <f>IF(入力!J5="","",入力!J5)</f>
        <v/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京成大久保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2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 x14ac:dyDescent="0.2"/>
    <row r="15" spans="1:41" x14ac:dyDescent="0.15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5">
      <c r="A16" s="52">
        <v>1</v>
      </c>
      <c r="B16" s="51" t="s">
        <v>55</v>
      </c>
      <c r="C16" s="13" t="str">
        <f>IF(入力!C8="","",入力!C8)</f>
        <v>金子</v>
      </c>
      <c r="D16" s="13" t="str">
        <f>IF(入力!E8="","",入力!E8)</f>
        <v>拓矢</v>
      </c>
      <c r="E16" s="13" t="str">
        <f>IF(入力!C7="","",入力!C7)</f>
        <v>カネコ</v>
      </c>
      <c r="F16" s="13" t="str">
        <f>IF(入力!E7="","",入力!E7)</f>
        <v>タクヤ</v>
      </c>
      <c r="G16" s="13">
        <f>IF(入力!G7="","",入力!G7)</f>
        <v>506134882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0815</v>
      </c>
      <c r="T16" s="13" t="str">
        <f>IF(入力!P8="","",入力!P8)</f>
        <v>千葉県船橋市西習志野4-17-6</v>
      </c>
      <c r="U16" s="13" t="str">
        <f>IF(入力!AL7="","",入力!AL7)</f>
        <v>080</v>
      </c>
      <c r="V16" s="13" t="str">
        <f>IF(入力!AK8="","",入力!AK8)</f>
        <v>3073</v>
      </c>
      <c r="W16" s="13" t="str">
        <f>IF(入力!AP8="","",入力!AP8)</f>
        <v>2658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5">
      <c r="A17" s="52">
        <v>2</v>
      </c>
      <c r="B17" s="51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5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5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5">
      <c r="A20" s="52">
        <v>5</v>
      </c>
      <c r="B20" s="51" t="s">
        <v>79</v>
      </c>
      <c r="C20" s="13" t="str">
        <f>IF(入力!C12="","",入力!C12)</f>
        <v>三山</v>
      </c>
      <c r="D20" s="13" t="str">
        <f>IF(入力!E12="","",入力!E12)</f>
        <v>大智</v>
      </c>
      <c r="E20" s="13" t="str">
        <f>IF(入力!C11="","",入力!C11)</f>
        <v>ミヤマ</v>
      </c>
      <c r="F20" s="13" t="str">
        <f>IF(入力!E11="","",入力!E11)</f>
        <v>ダイチ</v>
      </c>
      <c r="G20" s="13">
        <f>IF(入力!G11="","",入力!G11)</f>
        <v>508609942</v>
      </c>
      <c r="H20" s="13" t="str">
        <f>IF(入力!J11="","",入力!J11)</f>
        <v/>
      </c>
      <c r="I20" s="13">
        <f>IF(入力!M11="","",入力!M11)</f>
        <v>479591</v>
      </c>
      <c r="J20" s="13"/>
      <c r="K20" s="13"/>
      <c r="L20" s="13">
        <f>IF(入力!AT11="","",入力!AT11)</f>
        <v>27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0072</v>
      </c>
      <c r="T20" s="13" t="str">
        <f>IF(入力!P12="","",入力!P12)</f>
        <v>千葉県習志野市本大久保5-2-17-102</v>
      </c>
      <c r="U20" s="13" t="str">
        <f>IF(入力!AL11="","",入力!AL11)</f>
        <v>080</v>
      </c>
      <c r="V20" s="13" t="str">
        <f>IF(入力!AK12="","",入力!AK12)</f>
        <v>4931</v>
      </c>
      <c r="W20" s="13" t="str">
        <f>IF(入力!AP12="","",入力!AP12)</f>
        <v>1823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5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5">
      <c r="A22" s="52">
        <v>7</v>
      </c>
      <c r="B22" s="51" t="s">
        <v>57</v>
      </c>
      <c r="C22" s="13" t="str">
        <f>IF(入力!C16="","",入力!C16)</f>
        <v>松本</v>
      </c>
      <c r="D22" s="13" t="str">
        <f>IF(入力!E16="","",入力!E16)</f>
        <v>直己</v>
      </c>
      <c r="E22" s="13" t="str">
        <f>IF(入力!C15="","",入力!C15)</f>
        <v>マツモト</v>
      </c>
      <c r="F22" s="13" t="str">
        <f>IF(入力!E15="","",入力!E15)</f>
        <v>ナオキ</v>
      </c>
      <c r="G22" s="13"/>
      <c r="H22" s="13"/>
      <c r="I22" s="13"/>
      <c r="J22" s="13"/>
      <c r="K22" s="13"/>
      <c r="L22" s="13">
        <f>IF(入力!AT15="","",入力!AT15)</f>
        <v>27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0826</v>
      </c>
      <c r="T22" s="13" t="str">
        <f>IF(入力!P16="","",入力!P16)</f>
        <v>千葉県船橋市中野木1-20-32</v>
      </c>
      <c r="U22" s="13" t="str">
        <f>IF(入力!AL15="","",入力!AL15)</f>
        <v>080</v>
      </c>
      <c r="V22" s="13" t="str">
        <f>IF(入力!AK16="","",入力!AK16)</f>
        <v>5500</v>
      </c>
      <c r="W22" s="13" t="str">
        <f>IF(入力!AP16="","",入力!AP16)</f>
        <v>2034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5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5">
      <c r="A24" s="52">
        <v>9</v>
      </c>
      <c r="B24" s="51" t="s">
        <v>59</v>
      </c>
      <c r="C24" s="51" t="str">
        <f>VLOOKUP($B$51,$A$53:$F$352,3)</f>
        <v>上野</v>
      </c>
      <c r="D24" s="51" t="str">
        <f>VLOOKUP($B$51,$A$53:$F$352,4)</f>
        <v>愛花</v>
      </c>
      <c r="E24" s="51" t="str">
        <f>VLOOKUP($B$51,$A$53:$F$352,5)</f>
        <v>ウエノ</v>
      </c>
      <c r="F24" s="51" t="str">
        <f>VLOOKUP($B$51,$A$53:$F$352,6)</f>
        <v>アイカ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2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5">
      <c r="A41" s="17"/>
      <c r="B41" s="18"/>
    </row>
    <row r="42" spans="1:41" x14ac:dyDescent="0.15">
      <c r="A42" s="17"/>
      <c r="B42" s="18"/>
    </row>
    <row r="43" spans="1:41" x14ac:dyDescent="0.15">
      <c r="A43" s="17"/>
      <c r="B43" s="18"/>
    </row>
    <row r="44" spans="1:41" x14ac:dyDescent="0.15">
      <c r="A44" s="17"/>
      <c r="B44" s="18"/>
    </row>
    <row r="45" spans="1:41" x14ac:dyDescent="0.15">
      <c r="A45" s="17"/>
      <c r="B45" s="18"/>
    </row>
    <row r="46" spans="1:41" x14ac:dyDescent="0.15">
      <c r="A46" s="17"/>
      <c r="B46" s="18"/>
    </row>
    <row r="47" spans="1:41" x14ac:dyDescent="0.15">
      <c r="A47" s="17"/>
      <c r="B47" s="18"/>
    </row>
    <row r="48" spans="1:41" x14ac:dyDescent="0.15">
      <c r="A48" s="17"/>
      <c r="B48" s="18"/>
    </row>
    <row r="49" spans="1:41" x14ac:dyDescent="0.15">
      <c r="A49" s="17"/>
      <c r="B49" s="18"/>
    </row>
    <row r="50" spans="1:41" ht="14.25" thickBot="1" x14ac:dyDescent="0.2">
      <c r="A50" s="17"/>
      <c r="B50" s="18"/>
    </row>
    <row r="51" spans="1:41" ht="14.25" thickBot="1" x14ac:dyDescent="0.2">
      <c r="A51" s="50" t="s">
        <v>131</v>
      </c>
      <c r="B51" s="19">
        <f>IF(入力!Y33="","",入力!Y33)</f>
        <v>1</v>
      </c>
    </row>
    <row r="52" spans="1:41" x14ac:dyDescent="0.15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5">
      <c r="A53" s="12">
        <v>1</v>
      </c>
      <c r="B53" s="13">
        <f>IF(入力!B25="","",入力!B25)</f>
        <v>1</v>
      </c>
      <c r="C53" s="13" t="str">
        <f>IF(入力!C26="","",入力!C26)</f>
        <v>上野</v>
      </c>
      <c r="D53" s="13" t="str">
        <f>IF(入力!E26="","",入力!E26)</f>
        <v>愛花</v>
      </c>
      <c r="E53" s="13" t="str">
        <f>IF(入力!C25="","",入力!C25)</f>
        <v>ウエノ</v>
      </c>
      <c r="F53" s="13" t="str">
        <f>IF(入力!E25="","",入力!E25)</f>
        <v>アイカ</v>
      </c>
      <c r="G53" s="13">
        <f>IF(入力!M25="","",入力!M25)</f>
        <v>523296720</v>
      </c>
      <c r="H53" s="13" t="str">
        <f>IF(入力!I25="","",入力!I25)</f>
        <v>船橋市立三山東小学校</v>
      </c>
      <c r="I53" s="13" t="str">
        <f>IF(入力!G25="","",入力!G25)</f>
        <v>６年</v>
      </c>
      <c r="J53" s="13">
        <f>IF(入力!P25="","",入力!P25)</f>
        <v>164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5">
      <c r="A54" s="12">
        <f>A53+1</f>
        <v>2</v>
      </c>
      <c r="B54" s="13">
        <f>IF(入力!B27="","",入力!B27)</f>
        <v>2</v>
      </c>
      <c r="C54" s="13" t="str">
        <f>IF(入力!C28="","",入力!C28)</f>
        <v>大澤</v>
      </c>
      <c r="D54" s="13" t="str">
        <f>IF(入力!E28="","",入力!E28)</f>
        <v>希羽</v>
      </c>
      <c r="E54" s="13" t="str">
        <f>IF(入力!C27="","",入力!C27)</f>
        <v>オオサワ</v>
      </c>
      <c r="F54" s="13" t="str">
        <f>IF(入力!E27="","",入力!E27)</f>
        <v>ミウ</v>
      </c>
      <c r="G54" s="13">
        <f>IF(入力!M27="","",入力!M27)</f>
        <v>523493471</v>
      </c>
      <c r="H54" s="13" t="str">
        <f>IF(入力!I27="","",入力!I27)</f>
        <v>船橋市立三山東小学校</v>
      </c>
      <c r="I54" s="13" t="str">
        <f>IF(入力!G27="","",入力!G27)</f>
        <v>６年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5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加藤</v>
      </c>
      <c r="D55" s="13" t="str">
        <f>IF(入力!E30="","",入力!E30)</f>
        <v>凛夏</v>
      </c>
      <c r="E55" s="13" t="str">
        <f>IF(入力!C29="","",入力!C29)</f>
        <v>カトウ</v>
      </c>
      <c r="F55" s="13" t="str">
        <f>IF(入力!E29="","",入力!E29)</f>
        <v>リンカ</v>
      </c>
      <c r="G55" s="13">
        <f>IF(入力!M29="","",入力!M29)</f>
        <v>523296706</v>
      </c>
      <c r="H55" s="13" t="str">
        <f>IF(入力!I29="","",入力!I29)</f>
        <v>船橋市立三山東小学校</v>
      </c>
      <c r="I55" s="13" t="str">
        <f>IF(入力!G29="","",入力!G29)</f>
        <v>６年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5">
      <c r="A56" s="12">
        <f t="shared" si="0"/>
        <v>4</v>
      </c>
      <c r="B56" s="13">
        <f>IF(入力!B31="","",入力!B31)</f>
        <v>4</v>
      </c>
      <c r="C56" s="13" t="str">
        <f>IF(入力!C32="","",入力!C32)</f>
        <v>工藤</v>
      </c>
      <c r="D56" s="13" t="str">
        <f>IF(入力!E32="","",入力!E32)</f>
        <v>心雪</v>
      </c>
      <c r="E56" s="13" t="str">
        <f>IF(入力!C31="","",入力!C31)</f>
        <v>クドウ</v>
      </c>
      <c r="F56" s="13" t="str">
        <f>IF(入力!E31="","",入力!E31)</f>
        <v>コユキ</v>
      </c>
      <c r="G56" s="13">
        <f>IF(入力!M31="","",入力!M31)</f>
        <v>523296737</v>
      </c>
      <c r="H56" s="13" t="str">
        <f>IF(入力!I31="","",入力!I31)</f>
        <v>船橋市立三山東小学校</v>
      </c>
      <c r="I56" s="13" t="str">
        <f>IF(入力!G31="","",入力!G31)</f>
        <v>６年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5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村松</v>
      </c>
      <c r="D57" s="13" t="str">
        <f>IF(入力!E34="","",入力!E34)</f>
        <v>陽葵</v>
      </c>
      <c r="E57" s="13" t="str">
        <f>IF(入力!C33="","",入力!C33)</f>
        <v>ムラマツ</v>
      </c>
      <c r="F57" s="13" t="str">
        <f>IF(入力!E33="","",入力!E33)</f>
        <v>ヒマリ</v>
      </c>
      <c r="G57" s="13">
        <f>IF(入力!M33="","",入力!M33)</f>
        <v>523296744</v>
      </c>
      <c r="H57" s="13" t="str">
        <f>IF(入力!I33="","",入力!I33)</f>
        <v>船橋市立三山東小学校</v>
      </c>
      <c r="I57" s="13" t="str">
        <f>IF(入力!G33="","",入力!G33)</f>
        <v>６年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5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矢野</v>
      </c>
      <c r="D58" s="13" t="str">
        <f>IF(入力!E36="","",入力!E36)</f>
        <v>愛沙</v>
      </c>
      <c r="E58" s="13" t="str">
        <f>IF(入力!C35="","",入力!C35)</f>
        <v>ヤノ</v>
      </c>
      <c r="F58" s="13" t="str">
        <f>IF(入力!E35="","",入力!E35)</f>
        <v>メイサ</v>
      </c>
      <c r="G58" s="13">
        <f>IF(入力!M35="","",入力!M35)</f>
        <v>523296713</v>
      </c>
      <c r="H58" s="13" t="str">
        <f>IF(入力!I35="","",入力!I35)</f>
        <v>船橋市立三山東小学校</v>
      </c>
      <c r="I58" s="13" t="str">
        <f>IF(入力!G35="","",入力!G35)</f>
        <v>６年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5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吉原</v>
      </c>
      <c r="D59" s="13" t="str">
        <f>IF(入力!E38="","",入力!E38)</f>
        <v>詩月</v>
      </c>
      <c r="E59" s="13" t="str">
        <f>IF(入力!C37="","",入力!C37)</f>
        <v>ヨシワラ</v>
      </c>
      <c r="F59" s="13" t="str">
        <f>IF(入力!E37="","",入力!E37)</f>
        <v>シズク</v>
      </c>
      <c r="G59" s="13">
        <f>IF(入力!M37="","",入力!M37)</f>
        <v>524420766</v>
      </c>
      <c r="H59" s="13" t="str">
        <f>IF(入力!I37="","",入力!I37)</f>
        <v>船橋市立三山東小学校</v>
      </c>
      <c r="I59" s="13" t="str">
        <f>IF(入力!G37="","",入力!G37)</f>
        <v>６年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5">
      <c r="A60" s="12">
        <f t="shared" si="0"/>
        <v>8</v>
      </c>
      <c r="B60" s="13">
        <f>IF(入力!B39="","",入力!B39)</f>
        <v>8</v>
      </c>
      <c r="C60" s="13" t="str">
        <f>IF(入力!C40="","",入力!C40)</f>
        <v>豊村</v>
      </c>
      <c r="D60" s="13" t="str">
        <f>IF(入力!E40="","",入力!E40)</f>
        <v>芽彩</v>
      </c>
      <c r="E60" s="13" t="str">
        <f>IF(入力!C39="","",入力!C39)</f>
        <v>トヨムラ</v>
      </c>
      <c r="F60" s="13" t="str">
        <f>IF(入力!E39="","",入力!E39)</f>
        <v>メイ</v>
      </c>
      <c r="G60" s="13">
        <f>IF(入力!M39="","",入力!M39)</f>
        <v>524420797</v>
      </c>
      <c r="H60" s="13" t="str">
        <f>IF(入力!I39="","",入力!I39)</f>
        <v>船橋市立三山東小学校</v>
      </c>
      <c r="I60" s="13" t="str">
        <f>IF(入力!G39="","",入力!G39)</f>
        <v>５年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5">
      <c r="A61" s="12">
        <f t="shared" si="0"/>
        <v>9</v>
      </c>
      <c r="B61" s="13">
        <f>IF(入力!B41="","",入力!B41)</f>
        <v>9</v>
      </c>
      <c r="C61" s="13" t="str">
        <f>IF(入力!C42="","",入力!C42)</f>
        <v>前田</v>
      </c>
      <c r="D61" s="13" t="str">
        <f>IF(入力!E42="","",入力!E42)</f>
        <v>香穂里</v>
      </c>
      <c r="E61" s="13" t="str">
        <f>IF(入力!C41="","",入力!C41)</f>
        <v>マエダ</v>
      </c>
      <c r="F61" s="13" t="str">
        <f>IF(入力!E41="","",入力!E41)</f>
        <v>カオリ</v>
      </c>
      <c r="G61" s="13">
        <f>IF(入力!M41="","",入力!M41)</f>
        <v>525388805</v>
      </c>
      <c r="H61" s="13" t="str">
        <f>IF(入力!I41="","",入力!I41)</f>
        <v>船橋市立三山東小学校</v>
      </c>
      <c r="I61" s="13" t="str">
        <f>IF(入力!G41="","",入力!G41)</f>
        <v>５年</v>
      </c>
      <c r="J61" s="13">
        <f>IF(入力!P41="","",入力!P41)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5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森谷</v>
      </c>
      <c r="D62" s="13" t="str">
        <f>IF(入力!E44="","",入力!E44)</f>
        <v>光</v>
      </c>
      <c r="E62" s="13" t="str">
        <f>IF(入力!C43="","",入力!C43)</f>
        <v>モリタニ</v>
      </c>
      <c r="F62" s="13" t="str">
        <f>IF(入力!E43="","",入力!E43)</f>
        <v>ヒカル</v>
      </c>
      <c r="G62" s="13">
        <f>IF(入力!M43="","",入力!M43)</f>
        <v>524420773</v>
      </c>
      <c r="H62" s="13" t="str">
        <f>IF(入力!I43="","",入力!I43)</f>
        <v>船橋市立三山東小学校</v>
      </c>
      <c r="I62" s="13" t="str">
        <f>IF(入力!G43="","",入力!G43)</f>
        <v>５年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5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吉橋</v>
      </c>
      <c r="D63" s="13" t="str">
        <f>IF(入力!E46="","",入力!E46)</f>
        <v>栞里</v>
      </c>
      <c r="E63" s="13" t="str">
        <f>IF(入力!C45="","",入力!C45)</f>
        <v>ヨシハシ</v>
      </c>
      <c r="F63" s="13" t="str">
        <f>IF(入力!E45="","",入力!E45)</f>
        <v>シオリ</v>
      </c>
      <c r="G63" s="13">
        <f>IF(入力!M45="","",入力!M45)</f>
        <v>524420803</v>
      </c>
      <c r="H63" s="13" t="str">
        <f>IF(入力!I45="","",入力!I45)</f>
        <v>船橋市立三山東小学校</v>
      </c>
      <c r="I63" s="13" t="str">
        <f>IF(入力!G45="","",入力!G45)</f>
        <v>５年</v>
      </c>
      <c r="J63" s="13">
        <f>IF(入力!P45="","",入力!P45)</f>
        <v>149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5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渡邉</v>
      </c>
      <c r="D64" s="13" t="str">
        <f>IF(入力!E48="","",入力!E48)</f>
        <v>琴羽</v>
      </c>
      <c r="E64" s="13" t="str">
        <f>IF(入力!C47="","",入力!C47)</f>
        <v>ワタナベ</v>
      </c>
      <c r="F64" s="13" t="str">
        <f>IF(入力!E47="","",入力!E47)</f>
        <v>コトハ</v>
      </c>
      <c r="G64" s="13">
        <f>IF(入力!M47="","",入力!M47)</f>
        <v>524420780</v>
      </c>
      <c r="H64" s="13" t="str">
        <f>IF(入力!I47="","",入力!I47)</f>
        <v>船橋市立三山東小学校</v>
      </c>
      <c r="I64" s="13" t="str">
        <f>IF(入力!G47="","",入力!G47)</f>
        <v>５年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5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5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5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5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5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5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5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5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5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5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5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5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5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5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5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5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5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5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5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5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5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5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5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5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5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5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5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5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5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5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5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5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5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5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5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5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5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5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5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5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5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5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5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5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5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5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5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5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5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5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5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5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5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5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5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5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5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5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5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5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5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5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5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5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5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5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5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5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5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5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5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5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5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5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5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5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5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5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5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5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5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5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5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5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5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5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5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5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5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5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5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5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5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5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5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5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5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5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5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5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5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5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5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5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5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5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5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5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5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5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5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5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5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5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5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5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5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5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5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5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5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5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5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5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5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5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5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5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5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5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5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5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5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5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5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5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5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5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5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5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5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5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5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5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5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5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5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5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5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5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5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5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5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5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5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5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5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5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5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5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5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5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5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5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5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5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5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5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5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5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5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5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5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5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5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5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5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5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5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5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5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5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5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5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5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5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5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5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5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5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5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5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5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5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5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5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5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5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5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5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5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5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5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5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5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5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5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5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5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5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5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5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5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5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5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5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5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5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5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5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5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5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5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5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5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5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5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5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5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5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5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5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5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5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5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5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5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5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5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5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5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5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5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5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5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5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5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5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5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5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5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5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5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5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5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5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5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5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5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5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5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5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5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5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5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5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5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5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5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5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5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5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5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5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5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5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5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5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5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5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5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5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5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5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5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5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5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5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三山東 小学校</cp:lastModifiedBy>
  <cp:lastPrinted>2016-05-09T15:17:35Z</cp:lastPrinted>
  <dcterms:created xsi:type="dcterms:W3CDTF">2014-04-05T09:56:00Z</dcterms:created>
  <dcterms:modified xsi:type="dcterms:W3CDTF">2025-05-22T07:02:28Z</dcterms:modified>
</cp:coreProperties>
</file>